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20" yWindow="75" windowWidth="7470" windowHeight="6225"/>
  </bookViews>
  <sheets>
    <sheet name="Sheet1" sheetId="1" r:id="rId1"/>
    <sheet name="side_vectors" sheetId="4" r:id="rId2"/>
  </sheets>
  <definedNames>
    <definedName name="_xlnm.Print_Area" localSheetId="0">Sheet1!$A$1:$E$14</definedName>
  </definedNames>
  <calcPr calcId="125725"/>
</workbook>
</file>

<file path=xl/calcChain.xml><?xml version="1.0" encoding="utf-8"?>
<calcChain xmlns="http://schemas.openxmlformats.org/spreadsheetml/2006/main">
  <c r="B22" i="1"/>
  <c r="B8"/>
  <c r="B20" s="1"/>
  <c r="B9"/>
  <c r="B16"/>
  <c r="B17"/>
  <c r="B18"/>
  <c r="B19"/>
  <c r="B21"/>
  <c r="B23" s="1"/>
  <c r="B36"/>
  <c r="C36"/>
  <c r="C38"/>
  <c r="C42" l="1"/>
  <c r="C45" s="1"/>
  <c r="C40"/>
  <c r="C44" s="1"/>
  <c r="B38"/>
  <c r="B24" l="1"/>
  <c r="B26"/>
  <c r="B27" s="1"/>
  <c r="B28" s="1"/>
  <c r="B40"/>
  <c r="B44" s="1"/>
  <c r="B42"/>
  <c r="B45" s="1"/>
  <c r="B25"/>
  <c r="B31" s="1"/>
  <c r="B13" l="1"/>
  <c r="A14" s="1"/>
  <c r="B1" i="4"/>
  <c r="B5" s="1"/>
  <c r="B7" s="1"/>
  <c r="B41" i="1" s="1"/>
  <c r="B12"/>
  <c r="B3" i="4"/>
  <c r="B6" s="1"/>
  <c r="B10" s="1"/>
  <c r="C43" i="1" s="1"/>
  <c r="B9" i="4" l="1"/>
  <c r="B43" i="1" s="1"/>
  <c r="B8" i="4"/>
  <c r="C41" i="1" s="1"/>
</calcChain>
</file>

<file path=xl/comments1.xml><?xml version="1.0" encoding="utf-8"?>
<comments xmlns="http://schemas.openxmlformats.org/spreadsheetml/2006/main">
  <authors>
    <author>Bmartin</author>
    <author>Buzz Martin</author>
  </authors>
  <commentList>
    <comment ref="B2" authorId="0">
      <text>
        <r>
          <rPr>
            <b/>
            <sz val="10"/>
            <color indexed="81"/>
            <rFont val="Tahoma"/>
            <family val="2"/>
          </rPr>
          <t>To convert to knots:</t>
        </r>
        <r>
          <rPr>
            <sz val="10"/>
            <color indexed="81"/>
            <rFont val="Tahoma"/>
            <family val="2"/>
          </rPr>
          <t xml:space="preserve">
m/s  x  1.94 = knots
km/h  x  0.54 = knots
mph  x  0.87 = knots</t>
        </r>
        <r>
          <rPr>
            <sz val="10"/>
            <color indexed="81"/>
            <rFont val="Tahoma"/>
          </rPr>
          <t xml:space="preserve">
</t>
        </r>
      </text>
    </comment>
    <comment ref="B3" authorId="1">
      <text>
        <r>
          <rPr>
            <b/>
            <u/>
            <sz val="10"/>
            <color indexed="81"/>
            <rFont val="Tahoma"/>
            <family val="2"/>
          </rPr>
          <t>Compass Directions and Degree Equivalents</t>
        </r>
        <r>
          <rPr>
            <sz val="10"/>
            <color indexed="81"/>
            <rFont val="Tahoma"/>
            <family val="2"/>
          </rPr>
          <t xml:space="preserve">
N= 0            E= 90           S= 180             W= 270
NNE= 22.5   ESE= 112.5  SSW= 202.5     WNW= 292.5
NE= 45        SE= 135       SW= 225          NW= 315
ENE= 67.5   SSE= 157.5   WSW= 247.5   NNW= 337.5</t>
        </r>
      </text>
    </comment>
    <comment ref="B5" authorId="0">
      <text>
        <r>
          <rPr>
            <b/>
            <sz val="10"/>
            <color indexed="81"/>
            <rFont val="Tahoma"/>
            <family val="2"/>
          </rPr>
          <t>To convert to knots:</t>
        </r>
        <r>
          <rPr>
            <sz val="10"/>
            <color indexed="81"/>
            <rFont val="Tahoma"/>
            <family val="2"/>
          </rPr>
          <t xml:space="preserve">
m/s  x  1.94 = knots
km/h  x  0.54 = knots
mph  x  0.87 = knots</t>
        </r>
        <r>
          <rPr>
            <sz val="10"/>
            <color indexed="81"/>
            <rFont val="Tahoma"/>
          </rPr>
          <t xml:space="preserve">
</t>
        </r>
      </text>
    </comment>
    <comment ref="B6" authorId="1">
      <text>
        <r>
          <rPr>
            <b/>
            <u/>
            <sz val="10"/>
            <color indexed="81"/>
            <rFont val="Tahoma"/>
            <family val="2"/>
          </rPr>
          <t>Compass Directions and Degree Equivalents</t>
        </r>
        <r>
          <rPr>
            <sz val="10"/>
            <color indexed="81"/>
            <rFont val="Tahoma"/>
            <family val="2"/>
          </rPr>
          <t xml:space="preserve">
N= 0            E= 90           S= 180             W= 270
NNE= 22.5   ESE= 112.5  SSW= 202.5     WNW= 292.5
NE= 45        SE= 135       SW= 225          NW= 315
ENE= 67.5   SSE= 157.5   WSW= 247.5   NNW= 337.5</t>
        </r>
      </text>
    </comment>
    <comment ref="B12" authorId="0">
      <text>
        <r>
          <rPr>
            <b/>
            <u/>
            <sz val="10"/>
            <color indexed="81"/>
            <rFont val="Tahoma"/>
            <family val="2"/>
          </rPr>
          <t>Compass Directions and Degree Equivalents</t>
        </r>
        <r>
          <rPr>
            <sz val="10"/>
            <color indexed="81"/>
            <rFont val="Tahoma"/>
          </rPr>
          <t xml:space="preserve">
N= 0            E= 90           S= 180             W= 270
NNE= 22.5   ESE= 112.5  SSW= 202.5     WNW= 292.5
NE= 45        SE= 135       SW= 225          NW= 315
ENE= 67.5   SSE= 157.5   WSW= 247.5   NNW= 337.5
</t>
        </r>
      </text>
    </comment>
    <comment ref="B13" authorId="0">
      <text>
        <r>
          <rPr>
            <b/>
            <sz val="10"/>
            <color indexed="81"/>
            <rFont val="Tahoma"/>
            <family val="2"/>
          </rPr>
          <t>To convert from knots:</t>
        </r>
        <r>
          <rPr>
            <sz val="10"/>
            <color indexed="81"/>
            <rFont val="Tahoma"/>
            <family val="2"/>
          </rPr>
          <t xml:space="preserve">
knots  x  0.51 = m/s
knots  x  1.85 = km/h
knots  x  1.15= mph </t>
        </r>
        <r>
          <rPr>
            <sz val="10"/>
            <color indexed="81"/>
            <rFont val="Tahoma"/>
          </rPr>
          <t xml:space="preserve">
</t>
        </r>
      </text>
    </comment>
  </commentList>
</comments>
</file>

<file path=xl/sharedStrings.xml><?xml version="1.0" encoding="utf-8"?>
<sst xmlns="http://schemas.openxmlformats.org/spreadsheetml/2006/main" count="87" uniqueCount="78">
  <si>
    <t>convert current direction to radians and correct trig-navigation reference discrepancy</t>
  </si>
  <si>
    <t>convert wind direction to radians and correct trig-navigation reference discrepancy</t>
  </si>
  <si>
    <t>x-component  for current</t>
  </si>
  <si>
    <t>y-component for current</t>
  </si>
  <si>
    <t>x-component  for wind</t>
  </si>
  <si>
    <t>y-component for wind</t>
  </si>
  <si>
    <t>adding x-components of current and wind</t>
  </si>
  <si>
    <t>adding y-components of current and wind</t>
  </si>
  <si>
    <r>
      <t>C</t>
    </r>
    <r>
      <rPr>
        <vertAlign val="subscript"/>
        <sz val="10"/>
        <rFont val="Arial"/>
        <family val="2"/>
      </rPr>
      <t xml:space="preserve">x </t>
    </r>
    <r>
      <rPr>
        <sz val="10"/>
        <rFont val="Arial"/>
      </rPr>
      <t>=</t>
    </r>
  </si>
  <si>
    <r>
      <t>a</t>
    </r>
    <r>
      <rPr>
        <vertAlign val="subscript"/>
        <sz val="10"/>
        <rFont val="Arial"/>
        <family val="2"/>
      </rPr>
      <t xml:space="preserve">w </t>
    </r>
    <r>
      <rPr>
        <sz val="10"/>
        <rFont val="Arial"/>
      </rPr>
      <t>=</t>
    </r>
  </si>
  <si>
    <r>
      <t>a</t>
    </r>
    <r>
      <rPr>
        <vertAlign val="subscript"/>
        <sz val="10"/>
        <rFont val="Arial"/>
        <family val="2"/>
      </rPr>
      <t xml:space="preserve">c </t>
    </r>
    <r>
      <rPr>
        <sz val="10"/>
        <rFont val="Arial"/>
      </rPr>
      <t>=</t>
    </r>
  </si>
  <si>
    <r>
      <t>C</t>
    </r>
    <r>
      <rPr>
        <vertAlign val="subscript"/>
        <sz val="10"/>
        <rFont val="Arial"/>
        <family val="2"/>
      </rPr>
      <t xml:space="preserve">y </t>
    </r>
    <r>
      <rPr>
        <sz val="10"/>
        <rFont val="Arial"/>
      </rPr>
      <t>=</t>
    </r>
  </si>
  <si>
    <r>
      <t>W</t>
    </r>
    <r>
      <rPr>
        <vertAlign val="subscript"/>
        <sz val="10"/>
        <rFont val="Arial"/>
        <family val="2"/>
      </rPr>
      <t xml:space="preserve">x </t>
    </r>
    <r>
      <rPr>
        <sz val="10"/>
        <rFont val="Arial"/>
      </rPr>
      <t>=</t>
    </r>
  </si>
  <si>
    <r>
      <t>W</t>
    </r>
    <r>
      <rPr>
        <vertAlign val="subscript"/>
        <sz val="10"/>
        <rFont val="Arial"/>
        <family val="2"/>
      </rPr>
      <t xml:space="preserve">y </t>
    </r>
    <r>
      <rPr>
        <sz val="10"/>
        <rFont val="Arial"/>
      </rPr>
      <t>=</t>
    </r>
  </si>
  <si>
    <r>
      <t>X</t>
    </r>
    <r>
      <rPr>
        <vertAlign val="subscript"/>
        <sz val="10"/>
        <rFont val="Arial"/>
        <family val="2"/>
      </rPr>
      <t>cw</t>
    </r>
    <r>
      <rPr>
        <sz val="10"/>
        <rFont val="Arial"/>
      </rPr>
      <t xml:space="preserve"> = C</t>
    </r>
    <r>
      <rPr>
        <vertAlign val="subscript"/>
        <sz val="10"/>
        <rFont val="Arial"/>
        <family val="2"/>
      </rPr>
      <t>x</t>
    </r>
    <r>
      <rPr>
        <sz val="10"/>
        <rFont val="Arial"/>
      </rPr>
      <t xml:space="preserve"> + W</t>
    </r>
    <r>
      <rPr>
        <vertAlign val="subscript"/>
        <sz val="10"/>
        <rFont val="Arial"/>
        <family val="2"/>
      </rPr>
      <t>x</t>
    </r>
    <r>
      <rPr>
        <sz val="10"/>
        <rFont val="Arial"/>
      </rPr>
      <t xml:space="preserve"> =</t>
    </r>
  </si>
  <si>
    <r>
      <t>T</t>
    </r>
    <r>
      <rPr>
        <vertAlign val="subscript"/>
        <sz val="10"/>
        <rFont val="Arial"/>
        <family val="2"/>
      </rPr>
      <t>a</t>
    </r>
    <r>
      <rPr>
        <sz val="10"/>
        <rFont val="Arial"/>
      </rPr>
      <t xml:space="preserve"> =</t>
    </r>
  </si>
  <si>
    <t>correcting for the trig-navigation reference discrepancy</t>
  </si>
  <si>
    <t>a slew of nested IF statements determining which quadrant the resulting vector is in and which ATAN equation to use (also converts back to degrees)</t>
  </si>
  <si>
    <t>Trajectory Heading</t>
  </si>
  <si>
    <r>
      <t xml:space="preserve"> </t>
    </r>
    <r>
      <rPr>
        <b/>
        <sz val="10"/>
        <rFont val="Arial"/>
        <family val="2"/>
      </rPr>
      <t>Trajectory Speed</t>
    </r>
    <r>
      <rPr>
        <sz val="10"/>
        <rFont val="Arial"/>
      </rPr>
      <t xml:space="preserve">  T</t>
    </r>
    <r>
      <rPr>
        <vertAlign val="subscript"/>
        <sz val="10"/>
        <rFont val="Arial"/>
        <family val="2"/>
      </rPr>
      <t>s</t>
    </r>
    <r>
      <rPr>
        <sz val="10"/>
        <rFont val="Arial"/>
      </rPr>
      <t xml:space="preserve"> = </t>
    </r>
  </si>
  <si>
    <t>o</t>
  </si>
  <si>
    <t>knots</t>
  </si>
  <si>
    <t>simple conversion of Ta to degrees w/o quadrant correction</t>
  </si>
  <si>
    <t>x</t>
  </si>
  <si>
    <t>y</t>
  </si>
  <si>
    <t>current</t>
  </si>
  <si>
    <t>wind</t>
  </si>
  <si>
    <t>trajectory origin</t>
  </si>
  <si>
    <t>current origin</t>
  </si>
  <si>
    <t>wind origin</t>
  </si>
  <si>
    <t>trajectory</t>
  </si>
  <si>
    <r>
      <t>making sure the value is less than 360</t>
    </r>
    <r>
      <rPr>
        <vertAlign val="superscript"/>
        <sz val="10"/>
        <rFont val="Arial"/>
        <family val="2"/>
      </rPr>
      <t>o</t>
    </r>
  </si>
  <si>
    <t>N</t>
  </si>
  <si>
    <t>NNE</t>
  </si>
  <si>
    <t>NE</t>
  </si>
  <si>
    <t>ENE</t>
  </si>
  <si>
    <t>E</t>
  </si>
  <si>
    <t>ESE</t>
  </si>
  <si>
    <t>SE</t>
  </si>
  <si>
    <t>SSE</t>
  </si>
  <si>
    <t>S</t>
  </si>
  <si>
    <t>SSW</t>
  </si>
  <si>
    <t>SW</t>
  </si>
  <si>
    <t>WSW</t>
  </si>
  <si>
    <t>W</t>
  </si>
  <si>
    <t>WNW</t>
  </si>
  <si>
    <t>NW</t>
  </si>
  <si>
    <t>NNW</t>
  </si>
  <si>
    <t>Heading:</t>
  </si>
  <si>
    <t>Speed:</t>
  </si>
  <si>
    <r>
      <t>Y</t>
    </r>
    <r>
      <rPr>
        <vertAlign val="subscript"/>
        <sz val="10"/>
        <rFont val="Arial"/>
        <family val="2"/>
      </rPr>
      <t>cw</t>
    </r>
    <r>
      <rPr>
        <sz val="10"/>
        <rFont val="Arial"/>
      </rPr>
      <t xml:space="preserve"> = C</t>
    </r>
    <r>
      <rPr>
        <vertAlign val="subscript"/>
        <sz val="10"/>
        <rFont val="Arial"/>
        <family val="2"/>
      </rPr>
      <t>y</t>
    </r>
    <r>
      <rPr>
        <sz val="10"/>
        <rFont val="Arial"/>
      </rPr>
      <t xml:space="preserve"> + W</t>
    </r>
    <r>
      <rPr>
        <vertAlign val="subscript"/>
        <sz val="10"/>
        <rFont val="Arial"/>
        <family val="2"/>
      </rPr>
      <t>y</t>
    </r>
    <r>
      <rPr>
        <sz val="10"/>
        <rFont val="Arial"/>
      </rPr>
      <t xml:space="preserve"> =</t>
    </r>
  </si>
  <si>
    <r>
      <t xml:space="preserve">Calculated 3% of </t>
    </r>
    <r>
      <rPr>
        <sz val="10"/>
        <color indexed="10"/>
        <rFont val="Arial"/>
        <family val="2"/>
      </rPr>
      <t>wind</t>
    </r>
    <r>
      <rPr>
        <sz val="10"/>
        <rFont val="Arial"/>
      </rPr>
      <t xml:space="preserve"> speed:</t>
    </r>
  </si>
  <si>
    <t>Vector data  for plotting:</t>
  </si>
  <si>
    <r>
      <t xml:space="preserve">Calculated </t>
    </r>
    <r>
      <rPr>
        <sz val="10"/>
        <color indexed="10"/>
        <rFont val="Arial"/>
        <family val="2"/>
      </rPr>
      <t>wind</t>
    </r>
    <r>
      <rPr>
        <sz val="10"/>
        <rFont val="Arial"/>
      </rPr>
      <t xml:space="preserve"> direction </t>
    </r>
    <r>
      <rPr>
        <b/>
        <i/>
        <sz val="10"/>
        <rFont val="Arial"/>
        <family val="2"/>
      </rPr>
      <t>to</t>
    </r>
    <r>
      <rPr>
        <sz val="10"/>
        <rFont val="Arial"/>
      </rPr>
      <t>:</t>
    </r>
  </si>
  <si>
    <t>solving for speed of resultant trajectory vector (T) .. Converts from cartesian to polar</t>
  </si>
  <si>
    <t xml:space="preserve">solving for angle of resultant trajectory vector (T) in radians .. cartesian to polar </t>
  </si>
  <si>
    <t>Calculations and other information below.</t>
  </si>
  <si>
    <t>convert side vector A to radians and correct trig-navigation reference discrepancy</t>
  </si>
  <si>
    <t>convert side vector B to radians and correct trig-navigation reference discrepancy</t>
  </si>
  <si>
    <t>completes the arrow head</t>
  </si>
  <si>
    <t>side vector B direction in degrees (trajectory heading minus 3 degrees)</t>
  </si>
  <si>
    <t>side vector A direction in degrees (trajectory heading plus 3 degrees)</t>
  </si>
  <si>
    <t>x-component for A (using 70% of the speed of the trajectory)</t>
  </si>
  <si>
    <t>y-component for A (using 70% of the speed of the trajectory)</t>
  </si>
  <si>
    <t>x-component for B (using 70% of the speed of the trajectory)</t>
  </si>
  <si>
    <t>Y-component for B (using 70% of the speed of the trajectory)</t>
  </si>
  <si>
    <t>side vector A for arrow head</t>
  </si>
  <si>
    <t>side vector B for arrow head</t>
  </si>
  <si>
    <t>x-component for 60% of the trajectory</t>
  </si>
  <si>
    <t>y-component for 60% of the trajectory</t>
  </si>
  <si>
    <t>60% of trajectory to form base of arrow head</t>
  </si>
  <si>
    <t>optional line bisecting the arrow head</t>
  </si>
  <si>
    <r>
      <t xml:space="preserve">Enter </t>
    </r>
    <r>
      <rPr>
        <i/>
        <sz val="10"/>
        <color indexed="10"/>
        <rFont val="Arial"/>
        <family val="2"/>
      </rPr>
      <t>Wind</t>
    </r>
    <r>
      <rPr>
        <i/>
        <sz val="10"/>
        <rFont val="Arial"/>
        <family val="2"/>
      </rPr>
      <t xml:space="preserve"> Direction </t>
    </r>
    <r>
      <rPr>
        <b/>
        <i/>
        <sz val="10"/>
        <rFont val="Arial"/>
        <family val="2"/>
      </rPr>
      <t>From</t>
    </r>
    <r>
      <rPr>
        <sz val="10"/>
        <rFont val="Arial"/>
      </rPr>
      <t xml:space="preserve"> </t>
    </r>
    <r>
      <rPr>
        <sz val="10"/>
        <color indexed="22"/>
        <rFont val="Arial"/>
        <family val="2"/>
      </rPr>
      <t>.</t>
    </r>
    <r>
      <rPr>
        <sz val="10"/>
        <rFont val="Arial"/>
      </rPr>
      <t xml:space="preserve">
(0 to 359 degrees from north):</t>
    </r>
    <r>
      <rPr>
        <sz val="10"/>
        <color indexed="22"/>
        <rFont val="Arial"/>
        <family val="2"/>
      </rPr>
      <t>.</t>
    </r>
  </si>
  <si>
    <r>
      <t xml:space="preserve">Enter </t>
    </r>
    <r>
      <rPr>
        <i/>
        <sz val="10"/>
        <rFont val="Arial"/>
        <family val="2"/>
      </rPr>
      <t>Current Speed</t>
    </r>
    <r>
      <rPr>
        <sz val="10"/>
        <rFont val="Arial"/>
      </rPr>
      <t>:</t>
    </r>
    <r>
      <rPr>
        <sz val="10"/>
        <color indexed="22"/>
        <rFont val="Arial"/>
        <family val="2"/>
      </rPr>
      <t>.</t>
    </r>
  </si>
  <si>
    <r>
      <t xml:space="preserve">Enter </t>
    </r>
    <r>
      <rPr>
        <i/>
        <sz val="10"/>
        <color indexed="10"/>
        <rFont val="Arial"/>
        <family val="2"/>
      </rPr>
      <t>Wind</t>
    </r>
    <r>
      <rPr>
        <i/>
        <sz val="10"/>
        <rFont val="Arial"/>
        <family val="2"/>
      </rPr>
      <t xml:space="preserve"> Speed</t>
    </r>
    <r>
      <rPr>
        <sz val="10"/>
        <rFont val="Arial"/>
      </rPr>
      <t>:</t>
    </r>
    <r>
      <rPr>
        <sz val="10"/>
        <color indexed="22"/>
        <rFont val="Arial"/>
        <family val="2"/>
      </rPr>
      <t>.</t>
    </r>
  </si>
  <si>
    <r>
      <t xml:space="preserve">Enter </t>
    </r>
    <r>
      <rPr>
        <i/>
        <sz val="10"/>
        <rFont val="Arial"/>
        <family val="2"/>
      </rPr>
      <t xml:space="preserve">Current Direction </t>
    </r>
    <r>
      <rPr>
        <b/>
        <i/>
        <sz val="10"/>
        <rFont val="Arial"/>
        <family val="2"/>
      </rPr>
      <t xml:space="preserve">To </t>
    </r>
    <r>
      <rPr>
        <b/>
        <i/>
        <sz val="10"/>
        <color indexed="22"/>
        <rFont val="Arial"/>
        <family val="2"/>
      </rPr>
      <t>.</t>
    </r>
    <r>
      <rPr>
        <b/>
        <i/>
        <sz val="10"/>
        <rFont val="Arial"/>
        <family val="2"/>
      </rPr>
      <t xml:space="preserve">
</t>
    </r>
    <r>
      <rPr>
        <sz val="10"/>
        <rFont val="Arial"/>
      </rPr>
      <t>(0 to 359 degrees from north):</t>
    </r>
    <r>
      <rPr>
        <sz val="10"/>
        <color indexed="22"/>
        <rFont val="Arial"/>
        <family val="2"/>
      </rPr>
      <t>.</t>
    </r>
  </si>
  <si>
    <t xml:space="preserve">Headings used to create the compass rose background (pie chart) </t>
  </si>
  <si>
    <t>Oil Speed &amp; Direction*</t>
  </si>
</sst>
</file>

<file path=xl/styles.xml><?xml version="1.0" encoding="utf-8"?>
<styleSheet xmlns="http://schemas.openxmlformats.org/spreadsheetml/2006/main">
  <numFmts count="1">
    <numFmt numFmtId="164" formatCode="0.0"/>
  </numFmts>
  <fonts count="27">
    <font>
      <sz val="10"/>
      <name val="Arial"/>
    </font>
    <font>
      <b/>
      <sz val="10"/>
      <name val="Arial"/>
      <family val="2"/>
    </font>
    <font>
      <i/>
      <sz val="10"/>
      <name val="Arial"/>
      <family val="2"/>
    </font>
    <font>
      <b/>
      <i/>
      <sz val="10"/>
      <name val="Arial"/>
      <family val="2"/>
    </font>
    <font>
      <vertAlign val="subscript"/>
      <sz val="10"/>
      <name val="Arial"/>
      <family val="2"/>
    </font>
    <font>
      <sz val="10"/>
      <name val="Arial"/>
      <family val="2"/>
    </font>
    <font>
      <vertAlign val="superscript"/>
      <sz val="10"/>
      <name val="Arial"/>
      <family val="2"/>
    </font>
    <font>
      <sz val="10"/>
      <color indexed="81"/>
      <name val="Tahoma"/>
      <family val="2"/>
    </font>
    <font>
      <b/>
      <u/>
      <sz val="10"/>
      <color indexed="81"/>
      <name val="Tahoma"/>
      <family val="2"/>
    </font>
    <font>
      <sz val="10"/>
      <color indexed="10"/>
      <name val="Arial"/>
      <family val="2"/>
    </font>
    <font>
      <vertAlign val="superscript"/>
      <sz val="10"/>
      <color indexed="10"/>
      <name val="Arial"/>
      <family val="2"/>
    </font>
    <font>
      <i/>
      <sz val="10"/>
      <color indexed="10"/>
      <name val="Arial"/>
      <family val="2"/>
    </font>
    <font>
      <b/>
      <sz val="12"/>
      <color indexed="12"/>
      <name val="Arial"/>
      <family val="2"/>
    </font>
    <font>
      <sz val="12"/>
      <color indexed="12"/>
      <name val="Arial"/>
      <family val="2"/>
    </font>
    <font>
      <vertAlign val="superscript"/>
      <sz val="12"/>
      <color indexed="12"/>
      <name val="Arial"/>
      <family val="2"/>
    </font>
    <font>
      <b/>
      <i/>
      <sz val="12"/>
      <color indexed="17"/>
      <name val="Arial"/>
      <family val="2"/>
    </font>
    <font>
      <b/>
      <sz val="20"/>
      <color indexed="17"/>
      <name val="Arial"/>
      <family val="2"/>
    </font>
    <font>
      <sz val="12"/>
      <color indexed="10"/>
      <name val="Arial"/>
      <family val="2"/>
    </font>
    <font>
      <sz val="12"/>
      <name val="Arial"/>
      <family val="2"/>
    </font>
    <font>
      <vertAlign val="superscript"/>
      <sz val="12"/>
      <color indexed="10"/>
      <name val="Arial"/>
      <family val="2"/>
    </font>
    <font>
      <vertAlign val="superscript"/>
      <sz val="12"/>
      <name val="Arial"/>
      <family val="2"/>
    </font>
    <font>
      <u/>
      <sz val="10"/>
      <name val="Arial"/>
      <family val="2"/>
    </font>
    <font>
      <sz val="10"/>
      <color indexed="22"/>
      <name val="Arial"/>
      <family val="2"/>
    </font>
    <font>
      <b/>
      <i/>
      <sz val="10"/>
      <color indexed="22"/>
      <name val="Arial"/>
      <family val="2"/>
    </font>
    <font>
      <sz val="10"/>
      <color indexed="81"/>
      <name val="Tahoma"/>
    </font>
    <font>
      <b/>
      <sz val="10"/>
      <color indexed="81"/>
      <name val="Tahoma"/>
      <family val="2"/>
    </font>
    <font>
      <b/>
      <sz val="11"/>
      <color indexed="12"/>
      <name val="Arial"/>
      <family val="2"/>
    </font>
  </fonts>
  <fills count="5">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style="thick">
        <color indexed="10"/>
      </left>
      <right/>
      <top style="thick">
        <color indexed="10"/>
      </top>
      <bottom style="thick">
        <color indexed="10"/>
      </bottom>
      <diagonal/>
    </border>
    <border>
      <left style="thick">
        <color indexed="63"/>
      </left>
      <right/>
      <top style="thick">
        <color indexed="63"/>
      </top>
      <bottom style="thick">
        <color indexed="63"/>
      </bottom>
      <diagonal/>
    </border>
    <border>
      <left/>
      <right style="thick">
        <color indexed="10"/>
      </right>
      <top style="thick">
        <color indexed="10"/>
      </top>
      <bottom style="thick">
        <color indexed="10"/>
      </bottom>
      <diagonal/>
    </border>
    <border>
      <left/>
      <right style="thick">
        <color indexed="63"/>
      </right>
      <top style="thick">
        <color indexed="63"/>
      </top>
      <bottom style="thick">
        <color indexed="63"/>
      </bottom>
      <diagonal/>
    </border>
  </borders>
  <cellStyleXfs count="1">
    <xf numFmtId="0" fontId="0" fillId="0" borderId="0">
      <alignment horizontal="right"/>
    </xf>
  </cellStyleXfs>
  <cellXfs count="40">
    <xf numFmtId="0" fontId="0" fillId="0" borderId="0" xfId="0">
      <alignment horizontal="right"/>
    </xf>
    <xf numFmtId="0" fontId="0" fillId="0" borderId="0" xfId="0" applyAlignment="1">
      <alignment wrapText="1"/>
    </xf>
    <xf numFmtId="0" fontId="17" fillId="3" borderId="2" xfId="0" applyFont="1" applyFill="1" applyBorder="1" applyProtection="1">
      <alignment horizontal="right"/>
      <protection locked="0"/>
    </xf>
    <xf numFmtId="0" fontId="18" fillId="3" borderId="3" xfId="0" applyFont="1" applyFill="1" applyBorder="1" applyProtection="1">
      <alignment horizontal="right"/>
      <protection locked="0"/>
    </xf>
    <xf numFmtId="0" fontId="16" fillId="4" borderId="0" xfId="0" applyFont="1" applyFill="1" applyBorder="1" applyProtection="1">
      <alignment horizontal="right"/>
    </xf>
    <xf numFmtId="0" fontId="0" fillId="4" borderId="0" xfId="0" applyFill="1" applyBorder="1" applyProtection="1">
      <alignment horizontal="right"/>
    </xf>
    <xf numFmtId="0" fontId="15" fillId="4" borderId="0" xfId="0" applyFont="1" applyFill="1" applyBorder="1" applyAlignment="1" applyProtection="1">
      <alignment horizontal="center" wrapText="1"/>
    </xf>
    <xf numFmtId="0" fontId="0" fillId="0" borderId="0" xfId="0" applyBorder="1" applyProtection="1">
      <alignment horizontal="right"/>
    </xf>
    <xf numFmtId="0" fontId="0" fillId="0" borderId="0" xfId="0" applyProtection="1">
      <alignment horizontal="right"/>
    </xf>
    <xf numFmtId="0" fontId="0" fillId="4" borderId="0" xfId="0" applyFill="1" applyBorder="1" applyAlignment="1" applyProtection="1">
      <alignment horizontal="right" wrapText="1"/>
    </xf>
    <xf numFmtId="0" fontId="17" fillId="3" borderId="4" xfId="0" applyFont="1" applyFill="1" applyBorder="1" applyAlignment="1" applyProtection="1"/>
    <xf numFmtId="0" fontId="0" fillId="4" borderId="0" xfId="0" applyFill="1" applyBorder="1" applyAlignment="1" applyProtection="1">
      <alignment wrapText="1"/>
    </xf>
    <xf numFmtId="0" fontId="19" fillId="3" borderId="4" xfId="0" applyFont="1" applyFill="1" applyBorder="1" applyAlignment="1" applyProtection="1"/>
    <xf numFmtId="0" fontId="9" fillId="4" borderId="0" xfId="0" applyFont="1" applyFill="1" applyBorder="1" applyProtection="1">
      <alignment horizontal="right"/>
    </xf>
    <xf numFmtId="0" fontId="10" fillId="4" borderId="0" xfId="0" applyFont="1" applyFill="1" applyBorder="1" applyProtection="1">
      <alignment horizontal="right"/>
    </xf>
    <xf numFmtId="0" fontId="18" fillId="3" borderId="5" xfId="0" applyFont="1" applyFill="1" applyBorder="1" applyAlignment="1" applyProtection="1"/>
    <xf numFmtId="0" fontId="20" fillId="3" borderId="5" xfId="0" applyFont="1" applyFill="1" applyBorder="1" applyAlignment="1" applyProtection="1"/>
    <xf numFmtId="0" fontId="9" fillId="4" borderId="0" xfId="0" applyFont="1" applyFill="1" applyBorder="1" applyAlignment="1" applyProtection="1"/>
    <xf numFmtId="0" fontId="10" fillId="4" borderId="0" xfId="0" applyFont="1" applyFill="1" applyBorder="1" applyAlignment="1" applyProtection="1"/>
    <xf numFmtId="0" fontId="12" fillId="4" borderId="0" xfId="0" applyFont="1" applyFill="1" applyBorder="1" applyAlignment="1" applyProtection="1">
      <alignment horizontal="right"/>
    </xf>
    <xf numFmtId="0" fontId="12" fillId="4" borderId="0" xfId="0" applyFont="1" applyFill="1" applyBorder="1" applyProtection="1">
      <alignment horizontal="right"/>
    </xf>
    <xf numFmtId="0" fontId="13" fillId="4" borderId="0" xfId="0" applyFont="1" applyFill="1" applyBorder="1" applyProtection="1">
      <alignment horizontal="right"/>
    </xf>
    <xf numFmtId="0" fontId="13" fillId="4" borderId="0" xfId="0" applyFont="1" applyFill="1" applyBorder="1" applyAlignment="1" applyProtection="1">
      <alignment horizontal="right"/>
    </xf>
    <xf numFmtId="0" fontId="14" fillId="3" borderId="0" xfId="0" applyFont="1" applyFill="1" applyBorder="1" applyAlignment="1" applyProtection="1"/>
    <xf numFmtId="0" fontId="13" fillId="3" borderId="0" xfId="0" applyFont="1" applyFill="1" applyBorder="1" applyAlignment="1" applyProtection="1"/>
    <xf numFmtId="0" fontId="26" fillId="4" borderId="0" xfId="0" applyFont="1" applyFill="1" applyBorder="1" applyAlignment="1" applyProtection="1">
      <alignment horizontal="left" vertical="top" wrapText="1"/>
    </xf>
    <xf numFmtId="0" fontId="21" fillId="3" borderId="0" xfId="0" applyFont="1" applyFill="1" applyAlignment="1" applyProtection="1"/>
    <xf numFmtId="0" fontId="0" fillId="3" borderId="0" xfId="0" applyFill="1" applyProtection="1">
      <alignment horizontal="right"/>
    </xf>
    <xf numFmtId="0" fontId="0" fillId="3" borderId="0" xfId="0" applyFill="1" applyAlignment="1" applyProtection="1">
      <alignment wrapText="1"/>
    </xf>
    <xf numFmtId="0" fontId="0" fillId="0" borderId="0" xfId="0" applyAlignment="1" applyProtection="1">
      <alignment horizontal="right"/>
    </xf>
    <xf numFmtId="0" fontId="0" fillId="0" borderId="0" xfId="0" applyAlignment="1" applyProtection="1">
      <alignment wrapText="1"/>
    </xf>
    <xf numFmtId="0" fontId="1" fillId="2" borderId="1" xfId="0" applyFont="1" applyFill="1" applyBorder="1" applyProtection="1">
      <alignment horizontal="right"/>
    </xf>
    <xf numFmtId="0" fontId="0" fillId="0" borderId="0" xfId="0" applyAlignment="1" applyProtection="1">
      <alignment horizontal="left"/>
    </xf>
    <xf numFmtId="0" fontId="5" fillId="0" borderId="0" xfId="0" applyFont="1" applyBorder="1" applyProtection="1">
      <alignment horizontal="right"/>
    </xf>
    <xf numFmtId="0" fontId="6" fillId="0" borderId="0" xfId="0" applyFont="1" applyProtection="1">
      <alignment horizontal="right"/>
    </xf>
    <xf numFmtId="0" fontId="1" fillId="0" borderId="0" xfId="0" applyFont="1" applyAlignment="1" applyProtection="1">
      <alignment horizontal="right"/>
    </xf>
    <xf numFmtId="0" fontId="0" fillId="0" borderId="0" xfId="0" applyAlignment="1" applyProtection="1"/>
    <xf numFmtId="0" fontId="1" fillId="0" borderId="0" xfId="0" applyFont="1" applyProtection="1">
      <alignment horizontal="right"/>
    </xf>
    <xf numFmtId="0" fontId="13" fillId="3" borderId="0" xfId="0" applyNumberFormat="1" applyFont="1" applyFill="1" applyBorder="1" applyProtection="1">
      <alignment horizontal="right"/>
      <protection locked="0"/>
    </xf>
    <xf numFmtId="164" fontId="13" fillId="3" borderId="0" xfId="0" applyNumberFormat="1" applyFont="1" applyFill="1" applyBorder="1" applyProtection="1">
      <alignment horizontal="right"/>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1"/>
  <c:chart>
    <c:plotArea>
      <c:layout>
        <c:manualLayout>
          <c:layoutTarget val="inner"/>
          <c:xMode val="edge"/>
          <c:yMode val="edge"/>
          <c:x val="0.1769550880816943"/>
          <c:y val="0.11718779802398178"/>
          <c:w val="0.61934280828592869"/>
          <c:h val="0.76302277380059391"/>
        </c:manualLayout>
      </c:layout>
      <c:pieChart>
        <c:varyColors val="1"/>
        <c:ser>
          <c:idx val="3"/>
          <c:order val="3"/>
          <c:spPr>
            <a:solidFill>
              <a:srgbClr val="CCFFFF"/>
            </a:solidFill>
            <a:ln w="25400">
              <a:noFill/>
            </a:ln>
          </c:spPr>
          <c:dPt>
            <c:idx val="0"/>
            <c:spPr>
              <a:solidFill>
                <a:srgbClr val="FFFFFF"/>
              </a:solidFill>
              <a:ln w="25400">
                <a:noFill/>
              </a:ln>
            </c:spPr>
          </c:dPt>
          <c:dPt>
            <c:idx val="1"/>
            <c:spPr>
              <a:solidFill>
                <a:srgbClr val="FFFFCC"/>
              </a:solidFill>
              <a:ln w="25400">
                <a:noFill/>
              </a:ln>
            </c:spPr>
          </c:dPt>
          <c:dPt>
            <c:idx val="2"/>
            <c:spPr>
              <a:solidFill>
                <a:srgbClr val="FFFFFF"/>
              </a:solidFill>
              <a:ln w="25400">
                <a:noFill/>
              </a:ln>
            </c:spPr>
          </c:dPt>
          <c:dPt>
            <c:idx val="3"/>
            <c:spPr>
              <a:solidFill>
                <a:srgbClr val="FFFFCC"/>
              </a:solidFill>
              <a:ln w="25400">
                <a:noFill/>
              </a:ln>
            </c:spPr>
          </c:dPt>
          <c:dPt>
            <c:idx val="4"/>
            <c:spPr>
              <a:solidFill>
                <a:srgbClr val="FFFFFF"/>
              </a:solidFill>
              <a:ln w="25400">
                <a:noFill/>
              </a:ln>
            </c:spPr>
          </c:dPt>
          <c:dPt>
            <c:idx val="5"/>
            <c:spPr>
              <a:solidFill>
                <a:srgbClr val="FFFFCC"/>
              </a:solidFill>
              <a:ln w="25400">
                <a:noFill/>
              </a:ln>
            </c:spPr>
          </c:dPt>
          <c:dPt>
            <c:idx val="6"/>
            <c:spPr>
              <a:solidFill>
                <a:srgbClr val="FFFFFF"/>
              </a:solidFill>
              <a:ln w="25400">
                <a:noFill/>
              </a:ln>
            </c:spPr>
          </c:dPt>
          <c:dPt>
            <c:idx val="7"/>
            <c:spPr>
              <a:solidFill>
                <a:srgbClr val="FFFFCC"/>
              </a:solidFill>
              <a:ln w="25400">
                <a:noFill/>
              </a:ln>
            </c:spPr>
          </c:dPt>
          <c:dPt>
            <c:idx val="8"/>
            <c:spPr>
              <a:solidFill>
                <a:srgbClr val="FFFFFF"/>
              </a:solidFill>
              <a:ln w="25400">
                <a:noFill/>
              </a:ln>
            </c:spPr>
          </c:dPt>
          <c:dPt>
            <c:idx val="9"/>
            <c:spPr>
              <a:solidFill>
                <a:srgbClr val="FFFFCC"/>
              </a:solidFill>
              <a:ln w="25400">
                <a:noFill/>
              </a:ln>
            </c:spPr>
          </c:dPt>
          <c:dPt>
            <c:idx val="10"/>
            <c:spPr>
              <a:solidFill>
                <a:srgbClr val="FFFFFF"/>
              </a:solidFill>
              <a:ln w="25400">
                <a:noFill/>
              </a:ln>
            </c:spPr>
          </c:dPt>
          <c:dPt>
            <c:idx val="11"/>
            <c:spPr>
              <a:solidFill>
                <a:srgbClr val="FFFFCC"/>
              </a:solidFill>
              <a:ln w="25400">
                <a:noFill/>
              </a:ln>
            </c:spPr>
          </c:dPt>
          <c:dPt>
            <c:idx val="12"/>
            <c:spPr>
              <a:solidFill>
                <a:srgbClr val="FFFFFF"/>
              </a:solidFill>
              <a:ln w="25400">
                <a:noFill/>
              </a:ln>
            </c:spPr>
          </c:dPt>
          <c:dPt>
            <c:idx val="13"/>
            <c:spPr>
              <a:solidFill>
                <a:srgbClr val="FFFFCC"/>
              </a:solidFill>
              <a:ln w="25400">
                <a:noFill/>
              </a:ln>
            </c:spPr>
          </c:dPt>
          <c:dPt>
            <c:idx val="14"/>
            <c:spPr>
              <a:solidFill>
                <a:srgbClr val="FFFFFF"/>
              </a:solidFill>
              <a:ln w="25400">
                <a:noFill/>
              </a:ln>
            </c:spPr>
          </c:dPt>
          <c:dPt>
            <c:idx val="15"/>
            <c:spPr>
              <a:solidFill>
                <a:srgbClr val="FFFFCC"/>
              </a:solidFill>
              <a:ln w="25400">
                <a:noFill/>
              </a:ln>
            </c:spPr>
          </c:dPt>
          <c:dLbls>
            <c:dLbl>
              <c:idx val="0"/>
              <c:layout>
                <c:manualLayout>
                  <c:x val="-3.0937321106466652E-2"/>
                  <c:y val="5.5435258092738412E-3"/>
                </c:manualLayout>
              </c:layout>
              <c:showCatName val="1"/>
            </c:dLbl>
            <c:dLbl>
              <c:idx val="1"/>
              <c:layout>
                <c:manualLayout>
                  <c:x val="-1.2694123111154315E-2"/>
                  <c:y val="4.2979002624671915E-3"/>
                </c:manualLayout>
              </c:layout>
              <c:showCatName val="1"/>
            </c:dLbl>
            <c:dLbl>
              <c:idx val="2"/>
              <c:layout>
                <c:manualLayout>
                  <c:x val="-8.2598317185660578E-3"/>
                  <c:y val="-3.5214348206474258E-4"/>
                </c:manualLayout>
              </c:layout>
              <c:showCatName val="1"/>
            </c:dLbl>
            <c:dLbl>
              <c:idx val="3"/>
              <c:layout>
                <c:manualLayout>
                  <c:x val="-1.8802587948111452E-3"/>
                  <c:y val="9.0141076115492094E-4"/>
                </c:manualLayout>
              </c:layout>
              <c:tx>
                <c:rich>
                  <a:bodyPr/>
                  <a:lstStyle/>
                  <a:p>
                    <a:pPr>
                      <a:defRPr sz="975" b="1" i="0" u="none" strike="noStrike" baseline="0">
                        <a:solidFill>
                          <a:srgbClr val="000000"/>
                        </a:solidFill>
                        <a:latin typeface="Arial"/>
                        <a:ea typeface="Arial"/>
                        <a:cs typeface="Arial"/>
                      </a:defRPr>
                    </a:pPr>
                    <a:r>
                      <a:rPr lang="en-US" sz="975" b="1" i="0" strike="noStrike">
                        <a:solidFill>
                          <a:srgbClr val="000000"/>
                        </a:solidFill>
                        <a:latin typeface="Arial"/>
                        <a:cs typeface="Arial"/>
                      </a:rPr>
                      <a:t>E   90</a:t>
                    </a:r>
                    <a:r>
                      <a:rPr lang="en-US" sz="975" b="1" i="0" strike="noStrike" baseline="30000">
                        <a:solidFill>
                          <a:srgbClr val="000000"/>
                        </a:solidFill>
                        <a:latin typeface="Arial"/>
                        <a:cs typeface="Arial"/>
                      </a:rPr>
                      <a:t>o</a:t>
                    </a:r>
                  </a:p>
                </c:rich>
              </c:tx>
              <c:spPr>
                <a:noFill/>
                <a:ln w="25400">
                  <a:noFill/>
                </a:ln>
              </c:spPr>
              <c:dLblPos val="bestFit"/>
            </c:dLbl>
            <c:dLbl>
              <c:idx val="4"/>
              <c:layout>
                <c:manualLayout>
                  <c:x val="-1.3027229620988746E-2"/>
                  <c:y val="-6.7544291338582736E-3"/>
                </c:manualLayout>
              </c:layout>
              <c:showCatName val="1"/>
            </c:dLbl>
            <c:dLbl>
              <c:idx val="5"/>
              <c:layout>
                <c:manualLayout>
                  <c:x val="-1.2871261462687541E-2"/>
                  <c:y val="-8.7204724409448812E-3"/>
                </c:manualLayout>
              </c:layout>
              <c:showCatName val="1"/>
            </c:dLbl>
            <c:dLbl>
              <c:idx val="6"/>
              <c:layout>
                <c:manualLayout>
                  <c:x val="-2.3420498363630443E-2"/>
                  <c:y val="-5.2271981627296593E-3"/>
                </c:manualLayout>
              </c:layout>
              <c:showCatName val="1"/>
            </c:dLbl>
            <c:dLbl>
              <c:idx val="7"/>
              <c:layout>
                <c:manualLayout>
                  <c:x val="-1.8642731386971211E-3"/>
                  <c:y val="-3.105861767279095E-3"/>
                </c:manualLayout>
              </c:layout>
              <c:tx>
                <c:rich>
                  <a:bodyPr/>
                  <a:lstStyle/>
                  <a:p>
                    <a:pPr>
                      <a:defRPr sz="975" b="1" i="0" u="none" strike="noStrike" baseline="0">
                        <a:solidFill>
                          <a:srgbClr val="000000"/>
                        </a:solidFill>
                        <a:latin typeface="Arial"/>
                        <a:ea typeface="Arial"/>
                        <a:cs typeface="Arial"/>
                      </a:defRPr>
                    </a:pPr>
                    <a:r>
                      <a:rPr lang="en-US" sz="975" b="1" i="0" strike="noStrike">
                        <a:solidFill>
                          <a:srgbClr val="000000"/>
                        </a:solidFill>
                        <a:latin typeface="Arial"/>
                        <a:cs typeface="Arial"/>
                      </a:rPr>
                      <a:t>S</a:t>
                    </a:r>
                  </a:p>
                  <a:p>
                    <a:pPr>
                      <a:defRPr sz="975" b="1" i="0" u="none" strike="noStrike" baseline="0">
                        <a:solidFill>
                          <a:srgbClr val="000000"/>
                        </a:solidFill>
                        <a:latin typeface="Arial"/>
                        <a:ea typeface="Arial"/>
                        <a:cs typeface="Arial"/>
                      </a:defRPr>
                    </a:pPr>
                    <a:r>
                      <a:rPr lang="en-US" sz="975" b="1" i="0" strike="noStrike">
                        <a:solidFill>
                          <a:srgbClr val="000000"/>
                        </a:solidFill>
                        <a:latin typeface="Arial"/>
                        <a:cs typeface="Arial"/>
                      </a:rPr>
                      <a:t>180</a:t>
                    </a:r>
                    <a:r>
                      <a:rPr lang="en-US" sz="975" b="1" i="0" strike="noStrike" baseline="30000">
                        <a:solidFill>
                          <a:srgbClr val="000000"/>
                        </a:solidFill>
                        <a:latin typeface="Arial"/>
                        <a:cs typeface="Arial"/>
                      </a:rPr>
                      <a:t>o</a:t>
                    </a:r>
                  </a:p>
                </c:rich>
              </c:tx>
              <c:spPr>
                <a:noFill/>
                <a:ln w="25400">
                  <a:noFill/>
                </a:ln>
              </c:spPr>
            </c:dLbl>
            <c:dLbl>
              <c:idx val="8"/>
              <c:layout>
                <c:manualLayout>
                  <c:x val="2.566939934977264E-2"/>
                  <c:y val="-9.1565507436570555E-3"/>
                </c:manualLayout>
              </c:layout>
              <c:showCatName val="1"/>
            </c:dLbl>
            <c:dLbl>
              <c:idx val="9"/>
              <c:layout>
                <c:manualLayout>
                  <c:x val="3.0310100126373146E-3"/>
                  <c:y val="-4.4384295713035928E-3"/>
                </c:manualLayout>
              </c:layout>
              <c:showCatName val="1"/>
            </c:dLbl>
            <c:dLbl>
              <c:idx val="10"/>
              <c:layout>
                <c:manualLayout>
                  <c:x val="1.3691174405668451E-2"/>
                  <c:y val="8.0235673665791773E-3"/>
                </c:manualLayout>
              </c:layout>
              <c:showCatName val="1"/>
            </c:dLbl>
            <c:dLbl>
              <c:idx val="11"/>
              <c:layout>
                <c:manualLayout>
                  <c:x val="7.1159932168972685E-3"/>
                  <c:y val="6.9581146106730343E-4"/>
                </c:manualLayout>
              </c:layout>
              <c:tx>
                <c:rich>
                  <a:bodyPr/>
                  <a:lstStyle/>
                  <a:p>
                    <a:pPr>
                      <a:defRPr sz="975" b="1" i="0" u="none" strike="noStrike" baseline="0">
                        <a:solidFill>
                          <a:srgbClr val="000000"/>
                        </a:solidFill>
                        <a:latin typeface="Arial"/>
                        <a:ea typeface="Arial"/>
                        <a:cs typeface="Arial"/>
                      </a:defRPr>
                    </a:pPr>
                    <a:r>
                      <a:rPr lang="en-US" sz="975" b="1" i="0" strike="noStrike">
                        <a:solidFill>
                          <a:srgbClr val="000000"/>
                        </a:solidFill>
                        <a:latin typeface="Arial"/>
                        <a:cs typeface="Arial"/>
                      </a:rPr>
                      <a:t>270</a:t>
                    </a:r>
                    <a:r>
                      <a:rPr lang="en-US" sz="975" b="1" i="0" strike="noStrike" baseline="30000">
                        <a:solidFill>
                          <a:srgbClr val="000000"/>
                        </a:solidFill>
                        <a:latin typeface="Arial"/>
                        <a:cs typeface="Arial"/>
                      </a:rPr>
                      <a:t>o</a:t>
                    </a:r>
                    <a:r>
                      <a:rPr lang="en-US" sz="975" b="1" i="0" strike="noStrike">
                        <a:solidFill>
                          <a:srgbClr val="000000"/>
                        </a:solidFill>
                        <a:latin typeface="Arial"/>
                        <a:cs typeface="Arial"/>
                      </a:rPr>
                      <a:t>  W</a:t>
                    </a:r>
                  </a:p>
                </c:rich>
              </c:tx>
              <c:spPr>
                <a:noFill/>
                <a:ln w="25400">
                  <a:noFill/>
                </a:ln>
              </c:spPr>
              <c:dLblPos val="bestFit"/>
            </c:dLbl>
            <c:dLbl>
              <c:idx val="12"/>
              <c:layout>
                <c:manualLayout>
                  <c:x val="1.4468530939805367E-2"/>
                  <c:y val="4.0094597550306308E-3"/>
                </c:manualLayout>
              </c:layout>
              <c:showCatName val="1"/>
            </c:dLbl>
            <c:dLbl>
              <c:idx val="13"/>
              <c:layout>
                <c:manualLayout>
                  <c:x val="6.4199691087996839E-3"/>
                  <c:y val="-3.5731080489938799E-3"/>
                </c:manualLayout>
              </c:layout>
              <c:showCatName val="1"/>
            </c:dLbl>
            <c:dLbl>
              <c:idx val="14"/>
              <c:layout>
                <c:manualLayout>
                  <c:x val="3.0406122074246891E-2"/>
                  <c:y val="1.0294728783902026E-2"/>
                </c:manualLayout>
              </c:layout>
              <c:showCatName val="1"/>
            </c:dLbl>
            <c:dLbl>
              <c:idx val="15"/>
              <c:layout>
                <c:manualLayout>
                  <c:x val="-2.9638270524826455E-4"/>
                  <c:y val="1.6714785651793525E-2"/>
                </c:manualLayout>
              </c:layout>
              <c:tx>
                <c:rich>
                  <a:bodyPr/>
                  <a:lstStyle/>
                  <a:p>
                    <a:pPr>
                      <a:defRPr sz="975" b="1" i="0" u="none" strike="noStrike" baseline="0">
                        <a:solidFill>
                          <a:srgbClr val="000000"/>
                        </a:solidFill>
                        <a:latin typeface="Arial"/>
                        <a:ea typeface="Arial"/>
                        <a:cs typeface="Arial"/>
                      </a:defRPr>
                    </a:pPr>
                    <a:r>
                      <a:rPr lang="en-US" sz="975" b="1" i="0" strike="noStrike">
                        <a:solidFill>
                          <a:srgbClr val="000000"/>
                        </a:solidFill>
                        <a:latin typeface="Arial"/>
                        <a:cs typeface="Arial"/>
                      </a:rPr>
                      <a:t>  0</a:t>
                    </a:r>
                    <a:r>
                      <a:rPr lang="en-US" sz="975" b="1" i="0" strike="noStrike" baseline="30000">
                        <a:solidFill>
                          <a:srgbClr val="000000"/>
                        </a:solidFill>
                        <a:latin typeface="Arial"/>
                        <a:cs typeface="Arial"/>
                      </a:rPr>
                      <a:t>o</a:t>
                    </a:r>
                    <a:endParaRPr lang="en-US" sz="975" b="1" i="0" strike="noStrike">
                      <a:solidFill>
                        <a:srgbClr val="000000"/>
                      </a:solidFill>
                      <a:latin typeface="Arial"/>
                      <a:cs typeface="Arial"/>
                    </a:endParaRPr>
                  </a:p>
                  <a:p>
                    <a:pPr>
                      <a:defRPr sz="975" b="1" i="0" u="none" strike="noStrike" baseline="0">
                        <a:solidFill>
                          <a:srgbClr val="000000"/>
                        </a:solidFill>
                        <a:latin typeface="Arial"/>
                        <a:ea typeface="Arial"/>
                        <a:cs typeface="Arial"/>
                      </a:defRPr>
                    </a:pPr>
                    <a:r>
                      <a:rPr lang="en-US" sz="975" b="1" i="0" strike="noStrike">
                        <a:solidFill>
                          <a:srgbClr val="000000"/>
                        </a:solidFill>
                        <a:latin typeface="Arial"/>
                        <a:cs typeface="Arial"/>
                      </a:rPr>
                      <a:t>N</a:t>
                    </a:r>
                  </a:p>
                </c:rich>
              </c:tx>
              <c:spPr>
                <a:noFill/>
                <a:ln w="25400">
                  <a:noFill/>
                </a:ln>
              </c:spPr>
            </c:dLbl>
            <c:spPr>
              <a:noFill/>
              <a:ln w="25400">
                <a:noFill/>
              </a:ln>
            </c:spPr>
            <c:txPr>
              <a:bodyPr/>
              <a:lstStyle/>
              <a:p>
                <a:pPr>
                  <a:defRPr sz="975" b="0" i="0" u="none" strike="noStrike" baseline="0">
                    <a:solidFill>
                      <a:srgbClr val="000000"/>
                    </a:solidFill>
                    <a:latin typeface="Arial"/>
                    <a:ea typeface="Arial"/>
                    <a:cs typeface="Arial"/>
                  </a:defRPr>
                </a:pPr>
                <a:endParaRPr lang="en-US"/>
              </a:p>
            </c:txPr>
            <c:showCatName val="1"/>
          </c:dLbls>
          <c:cat>
            <c:strRef>
              <c:f>Sheet1!$B$48:$B$63</c:f>
              <c:strCache>
                <c:ptCount val="16"/>
                <c:pt idx="0">
                  <c:v>NNE</c:v>
                </c:pt>
                <c:pt idx="1">
                  <c:v>NE</c:v>
                </c:pt>
                <c:pt idx="2">
                  <c:v>ENE</c:v>
                </c:pt>
                <c:pt idx="3">
                  <c:v>E</c:v>
                </c:pt>
                <c:pt idx="4">
                  <c:v>ESE</c:v>
                </c:pt>
                <c:pt idx="5">
                  <c:v>SE</c:v>
                </c:pt>
                <c:pt idx="6">
                  <c:v>SSE</c:v>
                </c:pt>
                <c:pt idx="7">
                  <c:v>S</c:v>
                </c:pt>
                <c:pt idx="8">
                  <c:v>SSW</c:v>
                </c:pt>
                <c:pt idx="9">
                  <c:v>SW</c:v>
                </c:pt>
                <c:pt idx="10">
                  <c:v>WSW</c:v>
                </c:pt>
                <c:pt idx="11">
                  <c:v>W</c:v>
                </c:pt>
                <c:pt idx="12">
                  <c:v>WNW</c:v>
                </c:pt>
                <c:pt idx="13">
                  <c:v>NW</c:v>
                </c:pt>
                <c:pt idx="14">
                  <c:v>NNW</c:v>
                </c:pt>
                <c:pt idx="15">
                  <c:v>N</c:v>
                </c:pt>
              </c:strCache>
            </c:strRef>
          </c:cat>
          <c:val>
            <c:numRef>
              <c:f>Sheet1!$C$48:$C$63</c:f>
              <c:numCache>
                <c:formatCode>General</c:formatCode>
                <c:ptCount val="16"/>
                <c:pt idx="0">
                  <c:v>22.5</c:v>
                </c:pt>
                <c:pt idx="1">
                  <c:v>22.5</c:v>
                </c:pt>
                <c:pt idx="2">
                  <c:v>22.5</c:v>
                </c:pt>
                <c:pt idx="3">
                  <c:v>22.5</c:v>
                </c:pt>
                <c:pt idx="4">
                  <c:v>22.5</c:v>
                </c:pt>
                <c:pt idx="5">
                  <c:v>22.5</c:v>
                </c:pt>
                <c:pt idx="6">
                  <c:v>22.5</c:v>
                </c:pt>
                <c:pt idx="7">
                  <c:v>22.5</c:v>
                </c:pt>
                <c:pt idx="8">
                  <c:v>22.5</c:v>
                </c:pt>
                <c:pt idx="9">
                  <c:v>22.5</c:v>
                </c:pt>
                <c:pt idx="10">
                  <c:v>22.5</c:v>
                </c:pt>
                <c:pt idx="11">
                  <c:v>22.5</c:v>
                </c:pt>
                <c:pt idx="12">
                  <c:v>22.5</c:v>
                </c:pt>
                <c:pt idx="13">
                  <c:v>22.5</c:v>
                </c:pt>
                <c:pt idx="14">
                  <c:v>22.5</c:v>
                </c:pt>
                <c:pt idx="15">
                  <c:v>22.5</c:v>
                </c:pt>
              </c:numCache>
            </c:numRef>
          </c:val>
        </c:ser>
        <c:ser>
          <c:idx val="4"/>
          <c:order val="4"/>
          <c:spPr>
            <a:solidFill>
              <a:srgbClr val="660066"/>
            </a:solidFill>
            <a:ln w="12700">
              <a:solidFill>
                <a:srgbClr val="000000"/>
              </a:solidFill>
              <a:prstDash val="solid"/>
            </a:ln>
          </c:spPr>
          <c:dPt>
            <c:idx val="0"/>
            <c:spPr>
              <a:solidFill>
                <a:srgbClr val="9999FF"/>
              </a:solidFill>
              <a:ln w="12700">
                <a:solidFill>
                  <a:srgbClr val="000000"/>
                </a:solidFill>
                <a:prstDash val="solid"/>
              </a:ln>
            </c:spPr>
          </c:dPt>
          <c:dLbls>
            <c:spPr>
              <a:noFill/>
              <a:ln w="25400">
                <a:noFill/>
              </a:ln>
            </c:spPr>
            <c:txPr>
              <a:bodyPr/>
              <a:lstStyle/>
              <a:p>
                <a:pPr>
                  <a:defRPr sz="975" b="0" i="0" u="none" strike="noStrike" baseline="0">
                    <a:solidFill>
                      <a:srgbClr val="000000"/>
                    </a:solidFill>
                    <a:latin typeface="Arial"/>
                    <a:ea typeface="Arial"/>
                    <a:cs typeface="Arial"/>
                  </a:defRPr>
                </a:pPr>
                <a:endParaRPr lang="en-US"/>
              </a:p>
            </c:txPr>
            <c:showCatName val="1"/>
          </c:dLbls>
          <c:val>
            <c:numRef>
              <c:f>#REF!</c:f>
              <c:numCache>
                <c:formatCode>General</c:formatCode>
                <c:ptCount val="1"/>
                <c:pt idx="0">
                  <c:v>1</c:v>
                </c:pt>
              </c:numCache>
            </c:numRef>
          </c:val>
        </c:ser>
        <c:dLbls>
          <c:showCatName val="1"/>
        </c:dLbls>
        <c:firstSliceAng val="11"/>
      </c:pieChart>
      <c:scatterChart>
        <c:scatterStyle val="lineMarker"/>
        <c:ser>
          <c:idx val="0"/>
          <c:order val="0"/>
          <c:tx>
            <c:v>current</c:v>
          </c:tx>
          <c:spPr>
            <a:ln w="25400">
              <a:solidFill>
                <a:srgbClr val="000000"/>
              </a:solidFill>
              <a:prstDash val="solid"/>
            </a:ln>
          </c:spPr>
          <c:marker>
            <c:symbol val="none"/>
          </c:marker>
          <c:dLbls>
            <c:delete val="1"/>
          </c:dLbls>
          <c:xVal>
            <c:numRef>
              <c:f>Sheet1!$B$35:$B$36</c:f>
              <c:numCache>
                <c:formatCode>General</c:formatCode>
                <c:ptCount val="2"/>
                <c:pt idx="0">
                  <c:v>0</c:v>
                </c:pt>
                <c:pt idx="1">
                  <c:v>-0.34202014332566855</c:v>
                </c:pt>
              </c:numCache>
            </c:numRef>
          </c:xVal>
          <c:yVal>
            <c:numRef>
              <c:f>Sheet1!$C$35:$C$36</c:f>
              <c:numCache>
                <c:formatCode>General</c:formatCode>
                <c:ptCount val="2"/>
                <c:pt idx="0">
                  <c:v>0</c:v>
                </c:pt>
                <c:pt idx="1">
                  <c:v>-0.93969262078590843</c:v>
                </c:pt>
              </c:numCache>
            </c:numRef>
          </c:yVal>
        </c:ser>
        <c:ser>
          <c:idx val="1"/>
          <c:order val="1"/>
          <c:tx>
            <c:v>3% of wind</c:v>
          </c:tx>
          <c:spPr>
            <a:ln w="25400">
              <a:solidFill>
                <a:srgbClr val="FF0000"/>
              </a:solidFill>
              <a:prstDash val="solid"/>
            </a:ln>
          </c:spPr>
          <c:marker>
            <c:symbol val="none"/>
          </c:marker>
          <c:dLbls>
            <c:delete val="1"/>
          </c:dLbls>
          <c:xVal>
            <c:numRef>
              <c:f>Sheet1!$B$37:$B$38</c:f>
              <c:numCache>
                <c:formatCode>General</c:formatCode>
                <c:ptCount val="2"/>
                <c:pt idx="0">
                  <c:v>0</c:v>
                </c:pt>
                <c:pt idx="1">
                  <c:v>-0.54812727458556043</c:v>
                </c:pt>
              </c:numCache>
            </c:numRef>
          </c:xVal>
          <c:yVal>
            <c:numRef>
              <c:f>Sheet1!$C$37:$C$38</c:f>
              <c:numCache>
                <c:formatCode>General</c:formatCode>
                <c:ptCount val="2"/>
                <c:pt idx="0">
                  <c:v>0</c:v>
                </c:pt>
                <c:pt idx="1">
                  <c:v>0.24404198584548026</c:v>
                </c:pt>
              </c:numCache>
            </c:numRef>
          </c:yVal>
        </c:ser>
        <c:ser>
          <c:idx val="2"/>
          <c:order val="2"/>
          <c:tx>
            <c:v>oil*</c:v>
          </c:tx>
          <c:spPr>
            <a:ln w="38100">
              <a:solidFill>
                <a:srgbClr val="0000FF"/>
              </a:solidFill>
              <a:prstDash val="solid"/>
            </a:ln>
          </c:spPr>
          <c:marker>
            <c:symbol val="none"/>
          </c:marker>
          <c:dLbls>
            <c:delete val="1"/>
          </c:dLbls>
          <c:xVal>
            <c:numRef>
              <c:f>Sheet1!$B$39:$B$44</c:f>
              <c:numCache>
                <c:formatCode>General</c:formatCode>
                <c:ptCount val="6"/>
                <c:pt idx="0">
                  <c:v>0</c:v>
                </c:pt>
                <c:pt idx="1">
                  <c:v>-0.53408845074673739</c:v>
                </c:pt>
                <c:pt idx="2">
                  <c:v>-0.64773453010160587</c:v>
                </c:pt>
                <c:pt idx="3">
                  <c:v>-0.89014741791122898</c:v>
                </c:pt>
                <c:pt idx="4">
                  <c:v>-0.59676397243474011</c:v>
                </c:pt>
                <c:pt idx="5">
                  <c:v>-0.53408845074673739</c:v>
                </c:pt>
              </c:numCache>
            </c:numRef>
          </c:xVal>
          <c:yVal>
            <c:numRef>
              <c:f>Sheet1!$C$39:$C$44</c:f>
              <c:numCache>
                <c:formatCode>General</c:formatCode>
                <c:ptCount val="6"/>
                <c:pt idx="0">
                  <c:v>0</c:v>
                </c:pt>
                <c:pt idx="1">
                  <c:v>-0.41739038096425685</c:v>
                </c:pt>
                <c:pt idx="2">
                  <c:v>-0.45367738752609832</c:v>
                </c:pt>
                <c:pt idx="3">
                  <c:v>-0.69565063494042811</c:v>
                </c:pt>
                <c:pt idx="4">
                  <c:v>-0.51889879036509856</c:v>
                </c:pt>
                <c:pt idx="5">
                  <c:v>-0.41739038096425685</c:v>
                </c:pt>
              </c:numCache>
            </c:numRef>
          </c:yVal>
        </c:ser>
        <c:dLbls>
          <c:showCatName val="1"/>
        </c:dLbls>
        <c:axId val="72850816"/>
        <c:axId val="72864896"/>
      </c:scatterChart>
      <c:valAx>
        <c:axId val="72850816"/>
        <c:scaling>
          <c:orientation val="minMax"/>
          <c:max val="2"/>
          <c:min val="-2"/>
        </c:scaling>
        <c:axPos val="b"/>
        <c:numFmt formatCode="General" sourceLinked="1"/>
        <c:majorTickMark val="cross"/>
        <c:minorTickMark val="cross"/>
        <c:tickLblPos val="nextTo"/>
        <c:spPr>
          <a:ln w="3175">
            <a:solidFill>
              <a:srgbClr val="000000"/>
            </a:solidFill>
            <a:prstDash val="solid"/>
          </a:ln>
        </c:spPr>
        <c:txPr>
          <a:bodyPr rot="0" vert="horz"/>
          <a:lstStyle/>
          <a:p>
            <a:pPr>
              <a:defRPr sz="975" b="1" i="0" u="none" strike="noStrike" baseline="0">
                <a:solidFill>
                  <a:srgbClr val="000000"/>
                </a:solidFill>
                <a:latin typeface="Arial"/>
                <a:ea typeface="Arial"/>
                <a:cs typeface="Arial"/>
              </a:defRPr>
            </a:pPr>
            <a:endParaRPr lang="en-US"/>
          </a:p>
        </c:txPr>
        <c:crossAx val="72864896"/>
        <c:crosses val="autoZero"/>
        <c:crossBetween val="midCat"/>
        <c:minorUnit val="0.5"/>
      </c:valAx>
      <c:valAx>
        <c:axId val="72864896"/>
        <c:scaling>
          <c:orientation val="minMax"/>
          <c:max val="2"/>
          <c:min val="-2"/>
        </c:scaling>
        <c:axPos val="l"/>
        <c:numFmt formatCode="General" sourceLinked="1"/>
        <c:majorTickMark val="cross"/>
        <c:minorTickMark val="cross"/>
        <c:tickLblPos val="nextTo"/>
        <c:spPr>
          <a:ln w="3175">
            <a:solidFill>
              <a:srgbClr val="000000"/>
            </a:solidFill>
            <a:prstDash val="solid"/>
          </a:ln>
        </c:spPr>
        <c:txPr>
          <a:bodyPr rot="0" vert="horz"/>
          <a:lstStyle/>
          <a:p>
            <a:pPr>
              <a:defRPr sz="975" b="1" i="0" u="none" strike="noStrike" baseline="0">
                <a:solidFill>
                  <a:srgbClr val="000000"/>
                </a:solidFill>
                <a:latin typeface="Arial"/>
                <a:ea typeface="Arial"/>
                <a:cs typeface="Arial"/>
              </a:defRPr>
            </a:pPr>
            <a:endParaRPr lang="en-US"/>
          </a:p>
        </c:txPr>
        <c:crossAx val="72850816"/>
        <c:crosses val="autoZero"/>
        <c:crossBetween val="midCat"/>
        <c:majorUnit val="1"/>
        <c:minorUnit val="0.5"/>
      </c:valAx>
      <c:spPr>
        <a:noFill/>
        <a:ln w="25400">
          <a:noFill/>
        </a:ln>
      </c:spPr>
    </c:plotArea>
    <c:legend>
      <c:legendPos val="r"/>
      <c:legendEntry>
        <c:idx val="0"/>
        <c:delete val="1"/>
      </c:legendEntry>
      <c:legendEntry>
        <c:idx val="2"/>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0.75308793299883792"/>
          <c:y val="0.80989789301018722"/>
          <c:w val="0.22839552066358118"/>
          <c:h val="0.16145874394415269"/>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CC"/>
    </a:solidFill>
    <a:ln w="3175">
      <a:solidFill>
        <a:srgbClr val="000000"/>
      </a:solidFill>
      <a:prstDash val="solid"/>
    </a:ln>
    <a:effectLst>
      <a:outerShdw blurRad="50800" dist="38100" dir="2700000" algn="tl" rotWithShape="0">
        <a:prstClr val="black">
          <a:alpha val="40000"/>
        </a:prstClr>
      </a:outerShdw>
    </a:effectLst>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horizont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glo.state.tx.us/oilspill/index.html" TargetMode="External"/><Relationship Id="rId1" Type="http://schemas.openxmlformats.org/officeDocument/2006/relationships/hyperlink" Target="http://tabs-os.gerg.tamu.edu/tglo" TargetMode="External"/><Relationship Id="rId6" Type="http://schemas.openxmlformats.org/officeDocument/2006/relationships/chart" Target="../charts/chart1.xml"/><Relationship Id="rId5" Type="http://schemas.openxmlformats.org/officeDocument/2006/relationships/hyperlink" Target="http://tabs.gerg.tamu.edu/tglo"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64</xdr:row>
      <xdr:rowOff>0</xdr:rowOff>
    </xdr:from>
    <xdr:to>
      <xdr:col>3</xdr:col>
      <xdr:colOff>2600325</xdr:colOff>
      <xdr:row>90</xdr:row>
      <xdr:rowOff>66675</xdr:rowOff>
    </xdr:to>
    <xdr:sp macro="" textlink="">
      <xdr:nvSpPr>
        <xdr:cNvPr id="1043" name="Text Box 19"/>
        <xdr:cNvSpPr txBox="1">
          <a:spLocks noChangeArrowheads="1"/>
        </xdr:cNvSpPr>
      </xdr:nvSpPr>
      <xdr:spPr bwMode="auto">
        <a:xfrm>
          <a:off x="0" y="15887700"/>
          <a:ext cx="5343525" cy="4276725"/>
        </a:xfrm>
        <a:prstGeom prst="rect">
          <a:avLst/>
        </a:prstGeom>
        <a:solidFill>
          <a:srgbClr val="FFFFCC"/>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Acknowledgement:</a:t>
          </a:r>
        </a:p>
        <a:p>
          <a:pPr algn="l" rtl="0">
            <a:defRPr sz="1000"/>
          </a:pPr>
          <a:r>
            <a:rPr lang="en-US" sz="1000" b="0" i="0" strike="noStrike">
              <a:solidFill>
                <a:srgbClr val="000000"/>
              </a:solidFill>
              <a:latin typeface="Arial"/>
              <a:cs typeface="Arial"/>
            </a:rPr>
            <a:t>The code I wrote for cells B26 and B27 was inspired by examples provided in Dr. Rod Nave's Hyperphysics, which "... is an exploration environment for concepts in physics."  You can view Dr. Nave's work at http://hyperphysics.phy-astr.gsu.edu/hbase/hframe.html .</a:t>
          </a:r>
        </a:p>
        <a:p>
          <a:pPr algn="l" rtl="0">
            <a:defRPr sz="1000"/>
          </a:pPr>
          <a:r>
            <a:rPr lang="en-US" sz="1000" b="0" i="0" strike="noStrike">
              <a:solidFill>
                <a:srgbClr val="000000"/>
              </a:solidFill>
              <a:latin typeface="Arial"/>
              <a:cs typeface="Arial"/>
            </a:rPr>
            <a:t>I appreciate Dr. Nave's contribution to this simple trajectory application and for his permission for its use.</a:t>
          </a:r>
        </a:p>
        <a:p>
          <a:pPr algn="l" rtl="0">
            <a:defRPr sz="1000"/>
          </a:pPr>
          <a:r>
            <a:rPr lang="en-US" sz="1000" b="0" i="0" strike="noStrike">
              <a:solidFill>
                <a:srgbClr val="000000"/>
              </a:solidFill>
              <a:latin typeface="Arial"/>
              <a:cs typeface="Arial"/>
            </a:rPr>
            <a:t>Dr. Nave can be contacted at:</a:t>
          </a:r>
        </a:p>
        <a:p>
          <a:pPr algn="l" rtl="0">
            <a:defRPr sz="1000"/>
          </a:pPr>
          <a:r>
            <a:rPr lang="en-US" sz="1000" b="0" i="0" strike="noStrike">
              <a:solidFill>
                <a:srgbClr val="000000"/>
              </a:solidFill>
              <a:latin typeface="Arial"/>
              <a:cs typeface="Arial"/>
            </a:rPr>
            <a:t>RodNave@gsu.edu </a:t>
          </a:r>
        </a:p>
        <a:p>
          <a:pPr algn="l" rtl="0">
            <a:defRPr sz="1000"/>
          </a:pPr>
          <a:r>
            <a:rPr lang="en-US" sz="1000" b="0" i="0" strike="noStrike">
              <a:solidFill>
                <a:srgbClr val="000000"/>
              </a:solidFill>
              <a:latin typeface="Arial"/>
              <a:cs typeface="Arial"/>
            </a:rPr>
            <a:t>Department of Physics and Astronomy</a:t>
          </a:r>
        </a:p>
        <a:p>
          <a:pPr algn="l" rtl="0">
            <a:defRPr sz="1000"/>
          </a:pPr>
          <a:r>
            <a:rPr lang="en-US" sz="1000" b="0" i="0" strike="noStrike">
              <a:solidFill>
                <a:srgbClr val="000000"/>
              </a:solidFill>
              <a:latin typeface="Arial"/>
              <a:cs typeface="Arial"/>
            </a:rPr>
            <a:t>Georgia State University</a:t>
          </a:r>
        </a:p>
        <a:p>
          <a:pPr algn="l" rtl="0">
            <a:defRPr sz="1000"/>
          </a:pPr>
          <a:r>
            <a:rPr lang="en-US" sz="1000" b="0" i="0" strike="noStrike">
              <a:solidFill>
                <a:srgbClr val="000000"/>
              </a:solidFill>
              <a:latin typeface="Arial"/>
              <a:cs typeface="Arial"/>
            </a:rPr>
            <a:t>Atlanta, GA 30303-3083</a:t>
          </a:r>
        </a:p>
        <a:p>
          <a:pPr algn="l" rtl="0">
            <a:defRPr sz="1000"/>
          </a:pPr>
          <a:r>
            <a:rPr lang="en-US" sz="1000" b="0" i="0" strike="noStrike">
              <a:solidFill>
                <a:srgbClr val="000000"/>
              </a:solidFill>
              <a:latin typeface="Arial"/>
              <a:cs typeface="Arial"/>
            </a:rPr>
            <a:t>Note: please do not contact Dr. Nave regarding oil spill response issues.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Sincerely,</a:t>
          </a:r>
        </a:p>
        <a:p>
          <a:pPr algn="l" rtl="0">
            <a:defRPr sz="1000"/>
          </a:pPr>
          <a:r>
            <a:rPr lang="en-US" sz="1000" b="0" i="0" strike="noStrike">
              <a:solidFill>
                <a:srgbClr val="000000"/>
              </a:solidFill>
              <a:latin typeface="Arial"/>
              <a:cs typeface="Arial"/>
            </a:rPr>
            <a:t>Buzz Martin, Ph.D.</a:t>
          </a:r>
        </a:p>
        <a:p>
          <a:pPr algn="l" rtl="0">
            <a:defRPr sz="1000"/>
          </a:pPr>
          <a:r>
            <a:rPr lang="en-US" sz="1000" b="0" i="0" strike="noStrike">
              <a:solidFill>
                <a:srgbClr val="000000"/>
              </a:solidFill>
              <a:latin typeface="Arial"/>
              <a:cs typeface="Arial"/>
            </a:rPr>
            <a:t>State Scientific Support Coordinator</a:t>
          </a:r>
        </a:p>
        <a:p>
          <a:pPr algn="l" rtl="0">
            <a:defRPr sz="1000"/>
          </a:pPr>
          <a:r>
            <a:rPr lang="en-US" sz="1000" b="0" i="0" strike="noStrike">
              <a:solidFill>
                <a:srgbClr val="000000"/>
              </a:solidFill>
              <a:latin typeface="Arial"/>
              <a:cs typeface="Arial"/>
            </a:rPr>
            <a:t>Texas General Land Office</a:t>
          </a:r>
        </a:p>
        <a:p>
          <a:pPr algn="l" rtl="0">
            <a:defRPr sz="1000"/>
          </a:pPr>
          <a:r>
            <a:rPr lang="en-US" sz="1000" b="0" i="0" strike="noStrike">
              <a:solidFill>
                <a:srgbClr val="000000"/>
              </a:solidFill>
              <a:latin typeface="Arial"/>
              <a:cs typeface="Arial"/>
            </a:rPr>
            <a:t>Oil Spill Prevention &amp; Response</a:t>
          </a:r>
        </a:p>
        <a:p>
          <a:pPr algn="l" rtl="0">
            <a:defRPr sz="1000"/>
          </a:pPr>
          <a:r>
            <a:rPr lang="en-US" sz="1000" b="0" i="0" strike="noStrike">
              <a:solidFill>
                <a:srgbClr val="000000"/>
              </a:solidFill>
              <a:latin typeface="Arial"/>
              <a:cs typeface="Arial"/>
            </a:rPr>
            <a:t>P.O. Box 12873</a:t>
          </a:r>
        </a:p>
        <a:p>
          <a:pPr algn="l" rtl="0">
            <a:defRPr sz="1000"/>
          </a:pPr>
          <a:r>
            <a:rPr lang="en-US" sz="1000" b="0" i="0" strike="noStrike">
              <a:solidFill>
                <a:srgbClr val="000000"/>
              </a:solidFill>
              <a:latin typeface="Arial"/>
              <a:cs typeface="Arial"/>
            </a:rPr>
            <a:t>Austin, TX 78711-2873</a:t>
          </a:r>
        </a:p>
        <a:p>
          <a:pPr algn="l" rtl="0">
            <a:defRPr sz="1000"/>
          </a:pPr>
          <a:r>
            <a:rPr lang="en-US" sz="1000" b="0" i="0" strike="noStrike">
              <a:solidFill>
                <a:srgbClr val="000000"/>
              </a:solidFill>
              <a:latin typeface="Arial"/>
              <a:cs typeface="Arial"/>
            </a:rPr>
            <a:t>buzz.martin@glo.state.tx.us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For questions regarding this application and for other oil spill response and planning resources, please visit http://www.glo.state.tx.us/oilspill/index.html or contact Buzz Martin (contact information above).</a:t>
          </a:r>
        </a:p>
      </xdr:txBody>
    </xdr:sp>
    <xdr:clientData/>
  </xdr:twoCellAnchor>
  <xdr:twoCellAnchor>
    <xdr:from>
      <xdr:col>3</xdr:col>
      <xdr:colOff>1152525</xdr:colOff>
      <xdr:row>13</xdr:row>
      <xdr:rowOff>57150</xdr:rowOff>
    </xdr:from>
    <xdr:to>
      <xdr:col>3</xdr:col>
      <xdr:colOff>4362450</xdr:colOff>
      <xdr:row>13</xdr:row>
      <xdr:rowOff>762000</xdr:rowOff>
    </xdr:to>
    <xdr:sp macro="" textlink="">
      <xdr:nvSpPr>
        <xdr:cNvPr id="1044" name="Rectangle 20">
          <a:hlinkClick xmlns:r="http://schemas.openxmlformats.org/officeDocument/2006/relationships" r:id="rId1"/>
        </xdr:cNvPr>
        <xdr:cNvSpPr>
          <a:spLocks noChangeArrowheads="1"/>
        </xdr:cNvSpPr>
      </xdr:nvSpPr>
      <xdr:spPr bwMode="auto">
        <a:xfrm>
          <a:off x="3895725" y="4953000"/>
          <a:ext cx="3209925" cy="704850"/>
        </a:xfrm>
        <a:prstGeom prst="rect">
          <a:avLst/>
        </a:prstGeom>
        <a:noFill/>
        <a:ln w="9525">
          <a:noFill/>
          <a:miter lim="800000"/>
          <a:headEnd/>
          <a:tailEnd/>
        </a:ln>
        <a:effectLst>
          <a:outerShdw blurRad="50800" dist="38100" dir="2700000" algn="tl" rotWithShape="0">
            <a:prstClr val="black">
              <a:alpha val="40000"/>
            </a:prstClr>
          </a:outerShdw>
        </a:effectLst>
      </xdr:spPr>
      <xdr:txBody>
        <a:bodyPr vertOverflow="clip" wrap="square" lIns="36576" tIns="22860" rIns="36576" bIns="0" anchor="t" upright="1"/>
        <a:lstStyle/>
        <a:p>
          <a:pPr algn="ctr" rtl="0">
            <a:defRPr sz="1000"/>
          </a:pPr>
          <a:r>
            <a:rPr lang="en-US" sz="1200" b="1" i="1" strike="noStrike">
              <a:solidFill>
                <a:srgbClr val="008000"/>
              </a:solidFill>
              <a:latin typeface="Arial"/>
              <a:cs typeface="Arial"/>
            </a:rPr>
            <a:t>For current and wind information in the </a:t>
          </a:r>
        </a:p>
        <a:p>
          <a:pPr algn="ctr" rtl="0">
            <a:defRPr sz="1000"/>
          </a:pPr>
          <a:r>
            <a:rPr lang="en-US" sz="1200" b="1" i="1" strike="noStrike">
              <a:solidFill>
                <a:srgbClr val="008000"/>
              </a:solidFill>
              <a:latin typeface="Arial"/>
              <a:cs typeface="Arial"/>
            </a:rPr>
            <a:t>northwestern Gulf of Mexico, </a:t>
          </a:r>
        </a:p>
        <a:p>
          <a:pPr algn="ctr" rtl="0">
            <a:defRPr sz="1000"/>
          </a:pPr>
          <a:r>
            <a:rPr lang="en-US" sz="1200" b="1" i="1" strike="noStrike">
              <a:solidFill>
                <a:srgbClr val="008000"/>
              </a:solidFill>
              <a:latin typeface="Arial"/>
              <a:cs typeface="Arial"/>
            </a:rPr>
            <a:t>go to: http://tabs-os.gerg.tamu.edu/tglo</a:t>
          </a:r>
        </a:p>
      </xdr:txBody>
    </xdr:sp>
    <xdr:clientData/>
  </xdr:twoCellAnchor>
  <xdr:twoCellAnchor>
    <xdr:from>
      <xdr:col>0</xdr:col>
      <xdr:colOff>19050</xdr:colOff>
      <xdr:row>13</xdr:row>
      <xdr:rowOff>857250</xdr:rowOff>
    </xdr:from>
    <xdr:to>
      <xdr:col>3</xdr:col>
      <xdr:colOff>5905500</xdr:colOff>
      <xdr:row>13</xdr:row>
      <xdr:rowOff>1400175</xdr:rowOff>
    </xdr:to>
    <xdr:sp macro="" textlink="">
      <xdr:nvSpPr>
        <xdr:cNvPr id="1047" name="Rectangle 23"/>
        <xdr:cNvSpPr>
          <a:spLocks noChangeArrowheads="1"/>
        </xdr:cNvSpPr>
      </xdr:nvSpPr>
      <xdr:spPr bwMode="auto">
        <a:xfrm>
          <a:off x="19050" y="5753100"/>
          <a:ext cx="8248650" cy="542925"/>
        </a:xfrm>
        <a:prstGeom prst="rect">
          <a:avLst/>
        </a:prstGeom>
        <a:solidFill>
          <a:srgbClr val="FFFFCC"/>
        </a:solidFill>
        <a:ln w="9525">
          <a:noFill/>
          <a:miter lim="800000"/>
          <a:headEnd/>
          <a:tailEnd/>
        </a:ln>
        <a:effectLst/>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*DISCLAIMER</a:t>
          </a:r>
          <a:endParaRPr lang="en-US" sz="10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The Texas General Land Office makes no representation or warranties regarding the accuracy of the simple oil spill trajectories derived from this spreadsheet.  Trajectories derived from this spreadsheet should be considered general information and should not be relied on for navigational purposes.</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1152525</xdr:colOff>
      <xdr:row>0</xdr:row>
      <xdr:rowOff>57150</xdr:rowOff>
    </xdr:from>
    <xdr:to>
      <xdr:col>3</xdr:col>
      <xdr:colOff>5410200</xdr:colOff>
      <xdr:row>0</xdr:row>
      <xdr:rowOff>1047750</xdr:rowOff>
    </xdr:to>
    <xdr:sp macro="" textlink="">
      <xdr:nvSpPr>
        <xdr:cNvPr id="1048" name="Rectangle 24"/>
        <xdr:cNvSpPr>
          <a:spLocks noChangeArrowheads="1"/>
        </xdr:cNvSpPr>
      </xdr:nvSpPr>
      <xdr:spPr bwMode="auto">
        <a:xfrm>
          <a:off x="1152525" y="57150"/>
          <a:ext cx="7000875" cy="990600"/>
        </a:xfrm>
        <a:prstGeom prst="rect">
          <a:avLst/>
        </a:prstGeom>
        <a:noFill/>
        <a:ln w="9525">
          <a:noFill/>
          <a:miter lim="800000"/>
          <a:headEnd/>
          <a:tailEnd/>
        </a:ln>
        <a:effectLst>
          <a:outerShdw blurRad="50800" dist="38100" dir="2700000" algn="tl" rotWithShape="0">
            <a:prstClr val="black">
              <a:alpha val="40000"/>
            </a:prstClr>
          </a:outerShdw>
        </a:effectLst>
      </xdr:spPr>
      <xdr:txBody>
        <a:bodyPr vertOverflow="clip" wrap="square" lIns="73152" tIns="59436" rIns="0" bIns="0" anchor="t" upright="1"/>
        <a:lstStyle/>
        <a:p>
          <a:pPr algn="l" rtl="0">
            <a:defRPr sz="1000"/>
          </a:pPr>
          <a:r>
            <a:rPr lang="en-US" sz="3600" b="1" i="0" strike="noStrike">
              <a:solidFill>
                <a:srgbClr val="008000"/>
              </a:solidFill>
              <a:latin typeface="Arial"/>
              <a:cs typeface="Arial"/>
            </a:rPr>
            <a:t>Vector Addition Trajectory Tool</a:t>
          </a:r>
        </a:p>
        <a:p>
          <a:pPr algn="l" rtl="0">
            <a:defRPr sz="1000"/>
          </a:pPr>
          <a:r>
            <a:rPr lang="en-US" sz="2000" b="1" i="1" strike="noStrike">
              <a:solidFill>
                <a:srgbClr val="008000"/>
              </a:solidFill>
              <a:latin typeface="Arial"/>
              <a:cs typeface="Arial"/>
            </a:rPr>
            <a:t>for First Responders</a:t>
          </a:r>
        </a:p>
      </xdr:txBody>
    </xdr:sp>
    <xdr:clientData/>
  </xdr:twoCellAnchor>
  <xdr:twoCellAnchor editAs="oneCell">
    <xdr:from>
      <xdr:col>0</xdr:col>
      <xdr:colOff>95250</xdr:colOff>
      <xdr:row>0</xdr:row>
      <xdr:rowOff>95250</xdr:rowOff>
    </xdr:from>
    <xdr:to>
      <xdr:col>0</xdr:col>
      <xdr:colOff>1057275</xdr:colOff>
      <xdr:row>0</xdr:row>
      <xdr:rowOff>952500</xdr:rowOff>
    </xdr:to>
    <xdr:pic>
      <xdr:nvPicPr>
        <xdr:cNvPr id="1051" name="Picture 27">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95250" y="95250"/>
          <a:ext cx="962025" cy="857250"/>
        </a:xfrm>
        <a:prstGeom prst="rect">
          <a:avLst/>
        </a:prstGeom>
        <a:noFill/>
        <a:ln w="1">
          <a:noFill/>
          <a:miter lim="800000"/>
          <a:headEnd/>
          <a:tailEnd/>
        </a:ln>
        <a:effectLst/>
      </xdr:spPr>
    </xdr:pic>
    <xdr:clientData/>
  </xdr:twoCellAnchor>
  <xdr:twoCellAnchor>
    <xdr:from>
      <xdr:col>3</xdr:col>
      <xdr:colOff>447675</xdr:colOff>
      <xdr:row>11</xdr:row>
      <xdr:rowOff>123825</xdr:rowOff>
    </xdr:from>
    <xdr:to>
      <xdr:col>3</xdr:col>
      <xdr:colOff>2171700</xdr:colOff>
      <xdr:row>12</xdr:row>
      <xdr:rowOff>66675</xdr:rowOff>
    </xdr:to>
    <xdr:sp macro="" textlink="">
      <xdr:nvSpPr>
        <xdr:cNvPr id="1107" name="Text Box 83"/>
        <xdr:cNvSpPr txBox="1">
          <a:spLocks noChangeArrowheads="1"/>
        </xdr:cNvSpPr>
      </xdr:nvSpPr>
      <xdr:spPr bwMode="auto">
        <a:xfrm>
          <a:off x="3190875" y="4429125"/>
          <a:ext cx="1724025" cy="20955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1000" b="0" i="0" strike="noStrike">
              <a:solidFill>
                <a:srgbClr val="000000"/>
              </a:solidFill>
              <a:effectLst/>
              <a:latin typeface="Arial"/>
              <a:cs typeface="Arial"/>
            </a:rPr>
            <a:t>axes indicate speed in knots</a:t>
          </a:r>
        </a:p>
      </xdr:txBody>
    </xdr:sp>
    <xdr:clientData/>
  </xdr:twoCellAnchor>
  <xdr:twoCellAnchor>
    <xdr:from>
      <xdr:col>3</xdr:col>
      <xdr:colOff>5257800</xdr:colOff>
      <xdr:row>0</xdr:row>
      <xdr:rowOff>457200</xdr:rowOff>
    </xdr:from>
    <xdr:to>
      <xdr:col>4</xdr:col>
      <xdr:colOff>552450</xdr:colOff>
      <xdr:row>14</xdr:row>
      <xdr:rowOff>0</xdr:rowOff>
    </xdr:to>
    <xdr:grpSp>
      <xdr:nvGrpSpPr>
        <xdr:cNvPr id="1109" name="Group 85"/>
        <xdr:cNvGrpSpPr>
          <a:grpSpLocks/>
        </xdr:cNvGrpSpPr>
      </xdr:nvGrpSpPr>
      <xdr:grpSpPr bwMode="auto">
        <a:xfrm>
          <a:off x="8001000" y="457200"/>
          <a:ext cx="819150" cy="5962650"/>
          <a:chOff x="840" y="48"/>
          <a:chExt cx="86" cy="626"/>
        </a:xfrm>
      </xdr:grpSpPr>
      <xdr:pic>
        <xdr:nvPicPr>
          <xdr:cNvPr id="1087" name="Picture 63"/>
          <xdr:cNvPicPr>
            <a:picLocks noChangeAspect="1" noChangeArrowheads="1"/>
          </xdr:cNvPicPr>
        </xdr:nvPicPr>
        <xdr:blipFill>
          <a:blip xmlns:r="http://schemas.openxmlformats.org/officeDocument/2006/relationships" r:embed="rId4">
            <a:clrChange>
              <a:clrFrom>
                <a:srgbClr val="CEEDDC"/>
              </a:clrFrom>
              <a:clrTo>
                <a:srgbClr val="CEEDDC">
                  <a:alpha val="0"/>
                </a:srgbClr>
              </a:clrTo>
            </a:clrChange>
          </a:blip>
          <a:srcRect/>
          <a:stretch>
            <a:fillRect/>
          </a:stretch>
        </xdr:blipFill>
        <xdr:spPr bwMode="auto">
          <a:xfrm>
            <a:off x="840" y="48"/>
            <a:ext cx="86" cy="626"/>
          </a:xfrm>
          <a:prstGeom prst="rect">
            <a:avLst/>
          </a:prstGeom>
          <a:noFill/>
          <a:ln w="1">
            <a:noFill/>
            <a:miter lim="800000"/>
            <a:headEnd/>
            <a:tailEnd/>
          </a:ln>
          <a:effectLst/>
        </xdr:spPr>
      </xdr:pic>
      <xdr:sp macro="" textlink="">
        <xdr:nvSpPr>
          <xdr:cNvPr id="1108" name="Text Box 84"/>
          <xdr:cNvSpPr txBox="1">
            <a:spLocks noChangeArrowheads="1"/>
          </xdr:cNvSpPr>
        </xdr:nvSpPr>
        <xdr:spPr bwMode="auto">
          <a:xfrm>
            <a:off x="874" y="338"/>
            <a:ext cx="21" cy="26"/>
          </a:xfrm>
          <a:prstGeom prst="rect">
            <a:avLst/>
          </a:prstGeom>
          <a:noFill/>
          <a:ln w="9525">
            <a:noFill/>
            <a:miter lim="800000"/>
            <a:headEnd/>
            <a:tailEnd/>
          </a:ln>
          <a:effectLst>
            <a:outerShdw dist="35921" dir="2700000" algn="ctr" rotWithShape="0">
              <a:srgbClr val="808080"/>
            </a:outerShdw>
          </a:effectLst>
        </xdr:spPr>
        <xdr:txBody>
          <a:bodyPr vertOverflow="clip" wrap="square" lIns="27432" tIns="22860" rIns="27432" bIns="0" anchor="t" upright="1"/>
          <a:lstStyle/>
          <a:p>
            <a:pPr algn="ctr" rtl="0">
              <a:defRPr sz="1000"/>
            </a:pPr>
            <a:endParaRPr lang="en-US" sz="1000" b="0" i="0" strike="noStrike">
              <a:solidFill>
                <a:srgbClr val="000000"/>
              </a:solidFill>
              <a:effectLst/>
              <a:latin typeface="Arial"/>
              <a:cs typeface="Arial"/>
            </a:endParaRPr>
          </a:p>
        </xdr:txBody>
      </xdr:sp>
    </xdr:grpSp>
    <xdr:clientData/>
  </xdr:twoCellAnchor>
  <xdr:twoCellAnchor>
    <xdr:from>
      <xdr:col>3</xdr:col>
      <xdr:colOff>5457825</xdr:colOff>
      <xdr:row>5</xdr:row>
      <xdr:rowOff>352425</xdr:rowOff>
    </xdr:from>
    <xdr:to>
      <xdr:col>4</xdr:col>
      <xdr:colOff>381000</xdr:colOff>
      <xdr:row>8</xdr:row>
      <xdr:rowOff>0</xdr:rowOff>
    </xdr:to>
    <xdr:sp macro="" textlink="">
      <xdr:nvSpPr>
        <xdr:cNvPr id="12" name="TextBox 11">
          <a:hlinkClick xmlns:r="http://schemas.openxmlformats.org/officeDocument/2006/relationships" r:id="rId5"/>
        </xdr:cNvPr>
        <xdr:cNvSpPr txBox="1"/>
      </xdr:nvSpPr>
      <xdr:spPr>
        <a:xfrm>
          <a:off x="8201025" y="3152775"/>
          <a:ext cx="44767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click</a:t>
          </a:r>
        </a:p>
        <a:p>
          <a:r>
            <a:rPr lang="en-US" sz="1100"/>
            <a:t>here</a:t>
          </a:r>
        </a:p>
      </xdr:txBody>
    </xdr:sp>
    <xdr:clientData/>
  </xdr:twoCellAnchor>
  <xdr:twoCellAnchor>
    <xdr:from>
      <xdr:col>3</xdr:col>
      <xdr:colOff>333375</xdr:colOff>
      <xdr:row>0</xdr:row>
      <xdr:rowOff>1066800</xdr:rowOff>
    </xdr:from>
    <xdr:to>
      <xdr:col>3</xdr:col>
      <xdr:colOff>4962525</xdr:colOff>
      <xdr:row>12</xdr:row>
      <xdr:rowOff>152400</xdr:rowOff>
    </xdr:to>
    <xdr:grpSp>
      <xdr:nvGrpSpPr>
        <xdr:cNvPr id="17" name="Group 16"/>
        <xdr:cNvGrpSpPr/>
      </xdr:nvGrpSpPr>
      <xdr:grpSpPr>
        <a:xfrm>
          <a:off x="3076575" y="1066800"/>
          <a:ext cx="4629150" cy="3657600"/>
          <a:chOff x="3076575" y="1066800"/>
          <a:chExt cx="4629150" cy="3657600"/>
        </a:xfrm>
      </xdr:grpSpPr>
      <xdr:graphicFrame macro="">
        <xdr:nvGraphicFramePr>
          <xdr:cNvPr id="1030" name="Chart 6"/>
          <xdr:cNvGraphicFramePr>
            <a:graphicFrameLocks/>
          </xdr:cNvGraphicFramePr>
        </xdr:nvGraphicFramePr>
        <xdr:xfrm>
          <a:off x="3076575" y="1066800"/>
          <a:ext cx="4629150" cy="36576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13" name="TextBox 12"/>
          <xdr:cNvSpPr txBox="1"/>
        </xdr:nvSpPr>
        <xdr:spPr>
          <a:xfrm>
            <a:off x="5019906" y="3412838"/>
            <a:ext cx="148683" cy="1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600" b="1">
                <a:solidFill>
                  <a:schemeClr val="bg1"/>
                </a:solidFill>
              </a:rPr>
              <a:t>-</a:t>
            </a:r>
          </a:p>
        </xdr:txBody>
      </xdr:sp>
      <xdr:sp macro="" textlink="">
        <xdr:nvSpPr>
          <xdr:cNvPr id="14" name="TextBox 13"/>
          <xdr:cNvSpPr txBox="1"/>
        </xdr:nvSpPr>
        <xdr:spPr>
          <a:xfrm>
            <a:off x="4491931" y="2902552"/>
            <a:ext cx="148683" cy="1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600" b="1">
                <a:solidFill>
                  <a:schemeClr val="bg1"/>
                </a:solidFill>
              </a:rPr>
              <a:t>-</a:t>
            </a:r>
          </a:p>
        </xdr:txBody>
      </xdr:sp>
      <xdr:sp macro="" textlink="">
        <xdr:nvSpPr>
          <xdr:cNvPr id="15" name="TextBox 14"/>
          <xdr:cNvSpPr txBox="1"/>
        </xdr:nvSpPr>
        <xdr:spPr>
          <a:xfrm>
            <a:off x="3795223" y="2902548"/>
            <a:ext cx="148683" cy="1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600" b="1">
                <a:solidFill>
                  <a:srgbClr val="FFFFCC"/>
                </a:solidFill>
              </a:rPr>
              <a:t>-</a:t>
            </a:r>
          </a:p>
        </xdr:txBody>
      </xdr:sp>
      <xdr:sp macro="" textlink="">
        <xdr:nvSpPr>
          <xdr:cNvPr id="16" name="TextBox 15"/>
          <xdr:cNvSpPr txBox="1"/>
        </xdr:nvSpPr>
        <xdr:spPr>
          <a:xfrm>
            <a:off x="5019870" y="4108143"/>
            <a:ext cx="148683" cy="1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600" b="1">
                <a:solidFill>
                  <a:srgbClr val="FFFFCC"/>
                </a:solidFill>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CC"/>
        </a:solidFill>
        <a:ln w="9525" cap="flat" cmpd="sng" algn="ctr">
          <a:solidFill>
            <a:srgbClr val="000000"/>
          </a:solidFill>
          <a:prstDash val="solid"/>
          <a:round/>
          <a:headEnd type="none" w="med" len="med"/>
          <a:tailEnd type="none" w="med" len="med"/>
        </a:ln>
        <a:effectLst>
          <a:outerShdw dist="35921" dir="2700000" algn="ctr" rotWithShape="0">
            <a:srgbClr val="80808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CC"/>
        </a:solidFill>
        <a:ln w="9525" cap="flat" cmpd="sng" algn="ctr">
          <a:solidFill>
            <a:srgbClr val="000000"/>
          </a:solidFill>
          <a:prstDash val="solid"/>
          <a:round/>
          <a:headEnd type="none" w="med" len="med"/>
          <a:tailEnd type="none" w="med" len="med"/>
        </a:ln>
        <a:effectLst>
          <a:outerShdw dist="35921" dir="2700000" algn="ctr" rotWithShape="0">
            <a:srgbClr val="80808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
    <pageSetUpPr fitToPage="1"/>
  </sheetPr>
  <dimension ref="A1:F64"/>
  <sheetViews>
    <sheetView showGridLines="0" tabSelected="1" zoomScaleNormal="100" workbookViewId="0">
      <selection activeCell="C21" sqref="C21"/>
    </sheetView>
  </sheetViews>
  <sheetFormatPr defaultRowHeight="12.75"/>
  <cols>
    <col min="1" max="1" width="26" style="8" customWidth="1"/>
    <col min="2" max="2" width="6" style="8" customWidth="1"/>
    <col min="3" max="3" width="9.140625" style="8"/>
    <col min="4" max="4" width="82.85546875" style="30" customWidth="1"/>
    <col min="5" max="6" width="9.140625" style="8"/>
    <col min="7" max="7" width="8" style="8" customWidth="1"/>
    <col min="8" max="16384" width="9.140625" style="8"/>
  </cols>
  <sheetData>
    <row r="1" spans="1:6" ht="89.25" customHeight="1" thickBot="1">
      <c r="A1" s="4"/>
      <c r="B1" s="5"/>
      <c r="C1" s="5"/>
      <c r="D1" s="6"/>
      <c r="E1" s="5"/>
      <c r="F1" s="7"/>
    </row>
    <row r="2" spans="1:6" ht="26.25" customHeight="1" thickTop="1" thickBot="1">
      <c r="A2" s="9" t="s">
        <v>74</v>
      </c>
      <c r="B2" s="2">
        <v>20</v>
      </c>
      <c r="C2" s="10" t="s">
        <v>21</v>
      </c>
      <c r="D2" s="11"/>
      <c r="E2" s="5"/>
      <c r="F2" s="7"/>
    </row>
    <row r="3" spans="1:6" ht="38.25" customHeight="1" thickTop="1" thickBot="1">
      <c r="A3" s="9" t="s">
        <v>72</v>
      </c>
      <c r="B3" s="2">
        <v>114</v>
      </c>
      <c r="C3" s="12" t="s">
        <v>20</v>
      </c>
      <c r="D3" s="11"/>
      <c r="E3" s="5"/>
      <c r="F3" s="7"/>
    </row>
    <row r="4" spans="1:6" ht="38.25" customHeight="1" thickTop="1" thickBot="1">
      <c r="A4" s="9"/>
      <c r="B4" s="13"/>
      <c r="C4" s="14"/>
      <c r="D4" s="11"/>
      <c r="E4" s="5"/>
      <c r="F4" s="7"/>
    </row>
    <row r="5" spans="1:6" ht="28.5" customHeight="1" thickTop="1" thickBot="1">
      <c r="A5" s="9" t="s">
        <v>73</v>
      </c>
      <c r="B5" s="3">
        <v>1</v>
      </c>
      <c r="C5" s="15" t="s">
        <v>21</v>
      </c>
      <c r="D5" s="11"/>
      <c r="E5" s="5"/>
      <c r="F5" s="7"/>
    </row>
    <row r="6" spans="1:6" ht="29.25" customHeight="1" thickTop="1" thickBot="1">
      <c r="A6" s="9" t="s">
        <v>75</v>
      </c>
      <c r="B6" s="3">
        <v>200</v>
      </c>
      <c r="C6" s="16" t="s">
        <v>20</v>
      </c>
      <c r="D6" s="11"/>
      <c r="E6" s="5"/>
      <c r="F6" s="7"/>
    </row>
    <row r="7" spans="1:6" ht="10.5" customHeight="1" thickTop="1">
      <c r="A7" s="9"/>
      <c r="B7" s="5"/>
      <c r="C7" s="5"/>
      <c r="D7" s="11"/>
      <c r="E7" s="5"/>
      <c r="F7" s="7"/>
    </row>
    <row r="8" spans="1:6" ht="27.75" customHeight="1">
      <c r="A8" s="9" t="s">
        <v>51</v>
      </c>
      <c r="B8" s="13">
        <f>0.03*B2</f>
        <v>0.6</v>
      </c>
      <c r="C8" s="17" t="s">
        <v>21</v>
      </c>
      <c r="D8" s="11"/>
      <c r="E8" s="5"/>
      <c r="F8" s="7"/>
    </row>
    <row r="9" spans="1:6" ht="14.25">
      <c r="A9" s="9" t="s">
        <v>53</v>
      </c>
      <c r="B9" s="13">
        <f>IF(AND(B3&gt;=0, B3&lt;=179),B3+180,(IF(AND(B3&gt;=180,B3&lt;=360),B3-180,"?")))</f>
        <v>294</v>
      </c>
      <c r="C9" s="18" t="s">
        <v>20</v>
      </c>
      <c r="D9" s="11"/>
      <c r="E9" s="5"/>
      <c r="F9" s="7"/>
    </row>
    <row r="10" spans="1:6">
      <c r="A10" s="5"/>
      <c r="B10" s="5"/>
      <c r="C10" s="5"/>
      <c r="D10" s="11"/>
      <c r="E10" s="5"/>
      <c r="F10" s="7"/>
    </row>
    <row r="11" spans="1:6" ht="24" customHeight="1">
      <c r="A11" s="19"/>
      <c r="B11" s="20" t="s">
        <v>77</v>
      </c>
      <c r="C11" s="21"/>
      <c r="D11" s="11"/>
      <c r="E11" s="5"/>
      <c r="F11" s="7"/>
    </row>
    <row r="12" spans="1:6" ht="21" customHeight="1">
      <c r="A12" s="22" t="s">
        <v>48</v>
      </c>
      <c r="B12" s="38">
        <f>B28</f>
        <v>231.99235662144383</v>
      </c>
      <c r="C12" s="23" t="s">
        <v>20</v>
      </c>
      <c r="D12" s="11"/>
      <c r="E12" s="5"/>
      <c r="F12" s="7"/>
    </row>
    <row r="13" spans="1:6" ht="25.5" customHeight="1">
      <c r="A13" s="22" t="s">
        <v>49</v>
      </c>
      <c r="B13" s="39">
        <f>B24</f>
        <v>1.129731043880378</v>
      </c>
      <c r="C13" s="24" t="s">
        <v>21</v>
      </c>
      <c r="D13" s="11"/>
      <c r="E13" s="5"/>
      <c r="F13" s="7"/>
    </row>
    <row r="14" spans="1:6" ht="120" customHeight="1">
      <c r="A14" s="25" t="str">
        <f>IF(B13&gt;2.05,"Warning: Vectors with speeds greater than 2.0 knots may not plot properly on the graph!","")</f>
        <v/>
      </c>
      <c r="B14" s="5"/>
      <c r="C14" s="5"/>
      <c r="D14" s="11"/>
      <c r="E14" s="5"/>
      <c r="F14" s="7"/>
    </row>
    <row r="15" spans="1:6" s="27" customFormat="1" ht="43.5" customHeight="1">
      <c r="A15" s="26" t="s">
        <v>56</v>
      </c>
      <c r="D15" s="28"/>
    </row>
    <row r="16" spans="1:6" ht="28.5" customHeight="1">
      <c r="A16" s="29" t="s">
        <v>10</v>
      </c>
      <c r="B16" s="8">
        <f>(450-B6)*(PI()/180)</f>
        <v>4.3633231299858242</v>
      </c>
      <c r="D16" s="30" t="s">
        <v>0</v>
      </c>
    </row>
    <row r="17" spans="1:4" ht="30" customHeight="1">
      <c r="A17" s="29" t="s">
        <v>9</v>
      </c>
      <c r="B17" s="8">
        <f>(450-B9)*(PI()/180)</f>
        <v>2.7227136331111539</v>
      </c>
      <c r="D17" s="30" t="s">
        <v>1</v>
      </c>
    </row>
    <row r="18" spans="1:4" ht="15.75">
      <c r="A18" s="29" t="s">
        <v>8</v>
      </c>
      <c r="B18" s="8">
        <f>B5*COS(B16)</f>
        <v>-0.34202014332566855</v>
      </c>
      <c r="D18" s="30" t="s">
        <v>2</v>
      </c>
    </row>
    <row r="19" spans="1:4" ht="15.75">
      <c r="A19" s="29" t="s">
        <v>11</v>
      </c>
      <c r="B19" s="8">
        <f>B5*SIN(B16)</f>
        <v>-0.93969262078590843</v>
      </c>
      <c r="D19" s="30" t="s">
        <v>3</v>
      </c>
    </row>
    <row r="20" spans="1:4" ht="15.75">
      <c r="A20" s="29" t="s">
        <v>12</v>
      </c>
      <c r="B20" s="8">
        <f>B8*COS(B17)</f>
        <v>-0.54812727458556043</v>
      </c>
      <c r="D20" s="30" t="s">
        <v>4</v>
      </c>
    </row>
    <row r="21" spans="1:4" ht="15.75">
      <c r="A21" s="29" t="s">
        <v>13</v>
      </c>
      <c r="B21" s="8">
        <f>B8*SIN(B17)</f>
        <v>0.24404198584548026</v>
      </c>
      <c r="D21" s="30" t="s">
        <v>5</v>
      </c>
    </row>
    <row r="22" spans="1:4" ht="15.75">
      <c r="A22" s="29" t="s">
        <v>14</v>
      </c>
      <c r="B22" s="8">
        <f>B18 + B20</f>
        <v>-0.89014741791122898</v>
      </c>
      <c r="D22" s="30" t="s">
        <v>6</v>
      </c>
    </row>
    <row r="23" spans="1:4" ht="16.5" thickBot="1">
      <c r="A23" s="29" t="s">
        <v>50</v>
      </c>
      <c r="B23" s="8">
        <f>B19 + B21</f>
        <v>-0.69565063494042811</v>
      </c>
      <c r="D23" s="30" t="s">
        <v>7</v>
      </c>
    </row>
    <row r="24" spans="1:4" ht="17.25" thickTop="1" thickBot="1">
      <c r="A24" s="29" t="s">
        <v>19</v>
      </c>
      <c r="B24" s="31">
        <f>SQRT(B22^2 + B23^2)</f>
        <v>1.129731043880378</v>
      </c>
      <c r="C24" s="32" t="s">
        <v>21</v>
      </c>
      <c r="D24" s="30" t="s">
        <v>54</v>
      </c>
    </row>
    <row r="25" spans="1:4" ht="16.5" thickTop="1">
      <c r="A25" s="29" t="s">
        <v>15</v>
      </c>
      <c r="B25" s="8">
        <f>ATAN2(B22,B23)</f>
        <v>-2.4782341357101667</v>
      </c>
      <c r="D25" s="30" t="s">
        <v>55</v>
      </c>
    </row>
    <row r="26" spans="1:4" ht="25.5">
      <c r="A26" s="29"/>
      <c r="B26" s="8">
        <f>IF(AND(B22&gt;0,B23&gt;=0),180*ATAN(B23/B22)/PI(),(IF(AND(B22&gt;0,B23&lt;0),180*ATAN(B23/B22)/PI()-(-1)*360,(IF(AND(B22&lt;0,B23&gt;=0),180-180*ATAN(-B23/B22)/PI(),(IF(AND(B22&lt;0,B23&lt;0),-180-(-1)*180*ATAN(B23/B22)/PI()-(-1)*360,"?")))))))</f>
        <v>218.00764337855617</v>
      </c>
      <c r="D26" s="30" t="s">
        <v>17</v>
      </c>
    </row>
    <row r="27" spans="1:4" ht="15" thickBot="1">
      <c r="A27" s="29"/>
      <c r="B27" s="33">
        <f>450 - B26</f>
        <v>231.99235662144383</v>
      </c>
      <c r="C27" s="34" t="s">
        <v>20</v>
      </c>
      <c r="D27" s="30" t="s">
        <v>16</v>
      </c>
    </row>
    <row r="28" spans="1:4" ht="15.75" thickTop="1" thickBot="1">
      <c r="A28" s="35" t="s">
        <v>18</v>
      </c>
      <c r="B28" s="31">
        <f>IF(B27&gt;=360, B27-360, B27)</f>
        <v>231.99235662144383</v>
      </c>
      <c r="C28" s="34" t="s">
        <v>20</v>
      </c>
      <c r="D28" s="30" t="s">
        <v>31</v>
      </c>
    </row>
    <row r="29" spans="1:4" ht="13.5" thickTop="1">
      <c r="A29" s="29"/>
    </row>
    <row r="30" spans="1:4">
      <c r="A30" s="29"/>
    </row>
    <row r="31" spans="1:4">
      <c r="A31" s="29"/>
      <c r="B31" s="8">
        <f>DEGREES(B25)</f>
        <v>-141.99235662144386</v>
      </c>
      <c r="D31" s="30" t="s">
        <v>22</v>
      </c>
    </row>
    <row r="32" spans="1:4">
      <c r="A32" s="29"/>
    </row>
    <row r="33" spans="1:4">
      <c r="A33" s="29"/>
    </row>
    <row r="34" spans="1:4">
      <c r="A34" s="29" t="s">
        <v>52</v>
      </c>
      <c r="B34" s="29" t="s">
        <v>23</v>
      </c>
      <c r="C34" s="29" t="s">
        <v>24</v>
      </c>
    </row>
    <row r="35" spans="1:4">
      <c r="A35" s="36"/>
      <c r="B35" s="8">
        <v>0</v>
      </c>
      <c r="C35" s="8">
        <v>0</v>
      </c>
      <c r="D35" s="30" t="s">
        <v>28</v>
      </c>
    </row>
    <row r="36" spans="1:4">
      <c r="A36" s="36"/>
      <c r="B36" s="8">
        <f>B18</f>
        <v>-0.34202014332566855</v>
      </c>
      <c r="C36" s="8">
        <f>B19</f>
        <v>-0.93969262078590843</v>
      </c>
      <c r="D36" s="30" t="s">
        <v>25</v>
      </c>
    </row>
    <row r="37" spans="1:4">
      <c r="A37" s="36"/>
      <c r="B37" s="8">
        <v>0</v>
      </c>
      <c r="C37" s="8">
        <v>0</v>
      </c>
      <c r="D37" s="30" t="s">
        <v>29</v>
      </c>
    </row>
    <row r="38" spans="1:4">
      <c r="A38" s="36"/>
      <c r="B38" s="8">
        <f>B20</f>
        <v>-0.54812727458556043</v>
      </c>
      <c r="C38" s="8">
        <f>B21</f>
        <v>0.24404198584548026</v>
      </c>
      <c r="D38" s="30" t="s">
        <v>26</v>
      </c>
    </row>
    <row r="39" spans="1:4">
      <c r="A39" s="36"/>
      <c r="B39" s="8">
        <v>0</v>
      </c>
      <c r="C39" s="8">
        <v>0</v>
      </c>
      <c r="D39" s="30" t="s">
        <v>27</v>
      </c>
    </row>
    <row r="40" spans="1:4">
      <c r="A40" s="36"/>
      <c r="B40" s="8">
        <f>0.6*B22</f>
        <v>-0.53408845074673739</v>
      </c>
      <c r="C40" s="8">
        <f>0.6*B23</f>
        <v>-0.41739038096425685</v>
      </c>
      <c r="D40" s="30" t="s">
        <v>70</v>
      </c>
    </row>
    <row r="41" spans="1:4">
      <c r="A41" s="36"/>
      <c r="B41" s="8">
        <f>side_vectors!B7</f>
        <v>-0.64773453010160587</v>
      </c>
      <c r="C41" s="8">
        <f>side_vectors!B8</f>
        <v>-0.45367738752609832</v>
      </c>
      <c r="D41" s="30" t="s">
        <v>66</v>
      </c>
    </row>
    <row r="42" spans="1:4">
      <c r="A42" s="36"/>
      <c r="B42" s="8">
        <f>B22</f>
        <v>-0.89014741791122898</v>
      </c>
      <c r="C42" s="8">
        <f>B23</f>
        <v>-0.69565063494042811</v>
      </c>
      <c r="D42" s="30" t="s">
        <v>30</v>
      </c>
    </row>
    <row r="43" spans="1:4">
      <c r="A43" s="36"/>
      <c r="B43" s="8">
        <f>side_vectors!B9</f>
        <v>-0.59676397243474011</v>
      </c>
      <c r="C43" s="8">
        <f>side_vectors!B10</f>
        <v>-0.51889879036509856</v>
      </c>
      <c r="D43" s="30" t="s">
        <v>67</v>
      </c>
    </row>
    <row r="44" spans="1:4">
      <c r="A44" s="36"/>
      <c r="B44" s="8">
        <f>B40</f>
        <v>-0.53408845074673739</v>
      </c>
      <c r="C44" s="8">
        <f>C40</f>
        <v>-0.41739038096425685</v>
      </c>
      <c r="D44" s="30" t="s">
        <v>59</v>
      </c>
    </row>
    <row r="45" spans="1:4">
      <c r="A45" s="36"/>
      <c r="B45" s="8">
        <f>B42</f>
        <v>-0.89014741791122898</v>
      </c>
      <c r="C45" s="8">
        <f>C42</f>
        <v>-0.69565063494042811</v>
      </c>
      <c r="D45" s="30" t="s">
        <v>71</v>
      </c>
    </row>
    <row r="46" spans="1:4" ht="11.25" customHeight="1">
      <c r="A46" s="36"/>
    </row>
    <row r="47" spans="1:4">
      <c r="A47" s="36"/>
      <c r="B47" s="32" t="s">
        <v>76</v>
      </c>
    </row>
    <row r="48" spans="1:4">
      <c r="A48" s="36"/>
      <c r="B48" s="8" t="s">
        <v>33</v>
      </c>
      <c r="C48" s="8">
        <v>22.5</v>
      </c>
    </row>
    <row r="49" spans="1:3">
      <c r="A49" s="36"/>
      <c r="B49" s="8" t="s">
        <v>34</v>
      </c>
      <c r="C49" s="8">
        <v>22.5</v>
      </c>
    </row>
    <row r="50" spans="1:3">
      <c r="A50" s="36"/>
      <c r="B50" s="8" t="s">
        <v>35</v>
      </c>
      <c r="C50" s="8">
        <v>22.5</v>
      </c>
    </row>
    <row r="51" spans="1:3">
      <c r="A51" s="36"/>
      <c r="B51" s="37" t="s">
        <v>36</v>
      </c>
      <c r="C51" s="8">
        <v>22.5</v>
      </c>
    </row>
    <row r="52" spans="1:3">
      <c r="A52" s="36"/>
      <c r="B52" s="8" t="s">
        <v>37</v>
      </c>
      <c r="C52" s="8">
        <v>22.5</v>
      </c>
    </row>
    <row r="53" spans="1:3">
      <c r="A53" s="36"/>
      <c r="B53" s="8" t="s">
        <v>38</v>
      </c>
      <c r="C53" s="8">
        <v>22.5</v>
      </c>
    </row>
    <row r="54" spans="1:3">
      <c r="A54" s="36"/>
      <c r="B54" s="8" t="s">
        <v>39</v>
      </c>
      <c r="C54" s="8">
        <v>22.5</v>
      </c>
    </row>
    <row r="55" spans="1:3">
      <c r="A55" s="36"/>
      <c r="B55" s="37" t="s">
        <v>40</v>
      </c>
      <c r="C55" s="8">
        <v>22.5</v>
      </c>
    </row>
    <row r="56" spans="1:3">
      <c r="A56" s="36"/>
      <c r="B56" s="8" t="s">
        <v>41</v>
      </c>
      <c r="C56" s="8">
        <v>22.5</v>
      </c>
    </row>
    <row r="57" spans="1:3">
      <c r="A57" s="36"/>
      <c r="B57" s="8" t="s">
        <v>42</v>
      </c>
      <c r="C57" s="8">
        <v>22.5</v>
      </c>
    </row>
    <row r="58" spans="1:3">
      <c r="A58" s="36"/>
      <c r="B58" s="8" t="s">
        <v>43</v>
      </c>
      <c r="C58" s="8">
        <v>22.5</v>
      </c>
    </row>
    <row r="59" spans="1:3">
      <c r="A59" s="36"/>
      <c r="B59" s="37" t="s">
        <v>44</v>
      </c>
      <c r="C59" s="8">
        <v>22.5</v>
      </c>
    </row>
    <row r="60" spans="1:3">
      <c r="A60" s="36"/>
      <c r="B60" s="8" t="s">
        <v>45</v>
      </c>
      <c r="C60" s="8">
        <v>22.5</v>
      </c>
    </row>
    <row r="61" spans="1:3">
      <c r="A61" s="36"/>
      <c r="B61" s="8" t="s">
        <v>46</v>
      </c>
      <c r="C61" s="8">
        <v>22.5</v>
      </c>
    </row>
    <row r="62" spans="1:3">
      <c r="A62" s="36"/>
      <c r="B62" s="8" t="s">
        <v>47</v>
      </c>
      <c r="C62" s="8">
        <v>22.5</v>
      </c>
    </row>
    <row r="63" spans="1:3">
      <c r="A63" s="36"/>
      <c r="B63" s="37" t="s">
        <v>32</v>
      </c>
      <c r="C63" s="8">
        <v>22.5</v>
      </c>
    </row>
    <row r="64" spans="1:3">
      <c r="A64" s="36"/>
    </row>
  </sheetData>
  <sheetProtection password="D11E" sheet="1" objects="1" scenarios="1"/>
  <phoneticPr fontId="0" type="noConversion"/>
  <dataValidations count="3">
    <dataValidation type="decimal" allowBlank="1" showInputMessage="1" showErrorMessage="1" errorTitle="Range Violation" error="The value you have entered is outside of the range of 0 to 50 knots." sqref="B2">
      <formula1>0</formula1>
      <formula2>50</formula2>
    </dataValidation>
    <dataValidation type="decimal" allowBlank="1" showInputMessage="1" showErrorMessage="1" errorTitle="Range Violation" error="The value you have entered is outside of the range of 0 to 4 knots." sqref="B5">
      <formula1>0</formula1>
      <formula2>4</formula2>
    </dataValidation>
    <dataValidation type="decimal" errorStyle="warning" operator="greaterThan" allowBlank="1" showInputMessage="1" showErrorMessage="1" errorTitle="Potential Plotting Problem" error="Calculated values greater than 2 knots may not plot properly on the graph!" sqref="B13">
      <formula1>2</formula1>
    </dataValidation>
  </dataValidations>
  <pageMargins left="0.75" right="0.75" top="1" bottom="1" header="0.5" footer="0.5"/>
  <pageSetup scale="9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Sheet2"/>
  <dimension ref="B1:C30"/>
  <sheetViews>
    <sheetView workbookViewId="0">
      <selection activeCell="C40" sqref="C40"/>
    </sheetView>
  </sheetViews>
  <sheetFormatPr defaultRowHeight="12.75"/>
  <cols>
    <col min="3" max="3" width="95.7109375" customWidth="1"/>
  </cols>
  <sheetData>
    <row r="1" spans="2:3">
      <c r="B1">
        <f>Sheet1!B28+3</f>
        <v>234.99235662144383</v>
      </c>
      <c r="C1" t="s">
        <v>61</v>
      </c>
    </row>
    <row r="3" spans="2:3">
      <c r="B3">
        <f>Sheet1!B28-3</f>
        <v>228.99235662144383</v>
      </c>
      <c r="C3" t="s">
        <v>60</v>
      </c>
    </row>
    <row r="5" spans="2:3">
      <c r="B5">
        <f>(450-B1)*(PI()/180)</f>
        <v>3.7525912939095898</v>
      </c>
      <c r="C5" t="s">
        <v>57</v>
      </c>
    </row>
    <row r="6" spans="2:3">
      <c r="B6">
        <f>(450-B3)*(PI()/180)</f>
        <v>3.8573110490292497</v>
      </c>
      <c r="C6" t="s">
        <v>58</v>
      </c>
    </row>
    <row r="7" spans="2:3">
      <c r="B7">
        <f>(0.7*Sheet1!B24)*COS(B5)</f>
        <v>-0.64773453010160587</v>
      </c>
      <c r="C7" t="s">
        <v>62</v>
      </c>
    </row>
    <row r="8" spans="2:3">
      <c r="B8">
        <f>(0.7*Sheet1!B24)*SIN(B5)</f>
        <v>-0.45367738752609832</v>
      </c>
      <c r="C8" t="s">
        <v>63</v>
      </c>
    </row>
    <row r="9" spans="2:3">
      <c r="B9">
        <f>(0.7*Sheet1!B24)*COS(B6)</f>
        <v>-0.59676397243474011</v>
      </c>
      <c r="C9" t="s">
        <v>64</v>
      </c>
    </row>
    <row r="10" spans="2:3">
      <c r="B10">
        <f>(0.7*Sheet1!B24)*SIN(B6)</f>
        <v>-0.51889879036509856</v>
      </c>
      <c r="C10" t="s">
        <v>65</v>
      </c>
    </row>
    <row r="11" spans="2:3">
      <c r="C11" t="s">
        <v>68</v>
      </c>
    </row>
    <row r="12" spans="2:3">
      <c r="C12" t="s">
        <v>69</v>
      </c>
    </row>
    <row r="18" spans="3:3" ht="17.25" customHeight="1">
      <c r="C18" s="1"/>
    </row>
    <row r="19" spans="3:3">
      <c r="C19" s="1"/>
    </row>
    <row r="20" spans="3:3">
      <c r="C20" s="1"/>
    </row>
    <row r="21" spans="3:3">
      <c r="C21" s="1"/>
    </row>
    <row r="22" spans="3:3">
      <c r="C22" s="1"/>
    </row>
    <row r="23" spans="3:3">
      <c r="C23" s="1"/>
    </row>
    <row r="24" spans="3:3">
      <c r="C24" s="1"/>
    </row>
    <row r="25" spans="3:3">
      <c r="C25" s="1"/>
    </row>
    <row r="26" spans="3:3">
      <c r="C26" s="1"/>
    </row>
    <row r="27" spans="3:3">
      <c r="C27" s="1"/>
    </row>
    <row r="28" spans="3:3">
      <c r="C28" s="1"/>
    </row>
    <row r="29" spans="3:3">
      <c r="C29" s="1"/>
    </row>
    <row r="30" spans="3:3">
      <c r="C30" s="1"/>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side_vectors</vt:lpstr>
      <vt:lpstr>Sheet1!Print_Area</vt:lpstr>
    </vt:vector>
  </TitlesOfParts>
  <Company>Texas General Land Office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Vector Addition Trajectory Worksheet</dc:title>
  <dc:subject>trajectory modeling</dc:subject>
  <dc:creator>Buzz Martin</dc:creator>
  <cp:keywords>trajectory modeling vector </cp:keywords>
  <dc:description>I developed this worksheet for quick trajectories given wind speed &amp; direction and current speed &amp; direction.</dc:description>
  <cp:lastModifiedBy>Buzz Martin</cp:lastModifiedBy>
  <cp:lastPrinted>2008-05-16T17:42:25Z</cp:lastPrinted>
  <dcterms:created xsi:type="dcterms:W3CDTF">2001-11-13T14:54:21Z</dcterms:created>
  <dcterms:modified xsi:type="dcterms:W3CDTF">2009-10-05T15:07:50Z</dcterms:modified>
</cp:coreProperties>
</file>