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04"/>
  <workbookPr codeName="ThisWorkbook" defaultThemeVersion="166925"/>
  <mc:AlternateContent xmlns:mc="http://schemas.openxmlformats.org/markup-compatibility/2006">
    <mc:Choice Requires="x15">
      <x15ac:absPath xmlns:x15ac="http://schemas.microsoft.com/office/spreadsheetml/2010/11/ac" url="C:\Users\MEsperMa\Documents\"/>
    </mc:Choice>
  </mc:AlternateContent>
  <xr:revisionPtr revIDLastSave="0" documentId="8_{CA242A33-BE62-49CE-B6D2-7B95FBFB4DDB}" xr6:coauthVersionLast="47" xr6:coauthVersionMax="47" xr10:uidLastSave="{00000000-0000-0000-0000-000000000000}"/>
  <bookViews>
    <workbookView xWindow="-110" yWindow="-110" windowWidth="19420" windowHeight="10420" xr2:uid="{30FA16A5-62D2-491B-B81B-78C773F44A76}"/>
  </bookViews>
  <sheets>
    <sheet name="SCOR" sheetId="2" r:id="rId1"/>
    <sheet name="Itemization" sheetId="1" r:id="rId2"/>
    <sheet name="DOBC" sheetId="3" r:id="rId3"/>
    <sheet name="DOBV" sheetId="5" r:id="rId4"/>
    <sheet name="FEMA DOB Allowances" sheetId="4" r:id="rId5"/>
  </sheets>
  <definedNames>
    <definedName name="_xlnm.Print_Area" localSheetId="2">DOBC!$A$1:$E$55</definedName>
    <definedName name="_xlnm.Print_Area" localSheetId="3">DOBV!$A$1:$E$47</definedName>
    <definedName name="_xlnm.Print_Area" localSheetId="4">'FEMA DOB Allowances'!$A$1:$E$36</definedName>
    <definedName name="_xlnm.Print_Area" localSheetId="1">Itemization!$A$1:$E$74</definedName>
    <definedName name="_xlnm.Print_Area" localSheetId="0">SCOR!$A$1:$H$120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3" l="1"/>
  <c r="E103" i="2" l="1"/>
  <c r="D8" i="5"/>
  <c r="D8" i="1"/>
  <c r="C7" i="1"/>
  <c r="E28" i="3"/>
  <c r="E101" i="2" l="1"/>
  <c r="E24" i="3"/>
  <c r="D52" i="1"/>
  <c r="D34" i="1"/>
  <c r="B115" i="2"/>
  <c r="E107" i="2"/>
  <c r="E106" i="2"/>
  <c r="D19" i="1" s="1"/>
  <c r="E105" i="2"/>
  <c r="D18" i="1" s="1"/>
  <c r="E19" i="3"/>
  <c r="E109" i="2" l="1"/>
  <c r="D55" i="1" s="1"/>
  <c r="D22" i="1"/>
  <c r="E21" i="3"/>
  <c r="E22" i="3"/>
  <c r="B12" i="5" l="1"/>
  <c r="B11" i="5"/>
  <c r="B10" i="5"/>
  <c r="B42" i="5" s="1"/>
  <c r="B9" i="5"/>
  <c r="B40" i="5" s="1"/>
  <c r="C7" i="5"/>
  <c r="B44" i="5" s="1"/>
  <c r="B8" i="5" l="1"/>
  <c r="B13" i="3"/>
  <c r="B12" i="3"/>
  <c r="B48" i="3" s="1"/>
  <c r="B11" i="3"/>
  <c r="B46" i="3" s="1"/>
  <c r="D10" i="3"/>
  <c r="C9" i="3"/>
  <c r="E37" i="3"/>
  <c r="B113" i="2"/>
  <c r="B12" i="1"/>
  <c r="B11" i="1"/>
  <c r="B10" i="1"/>
  <c r="B69" i="1" s="1"/>
  <c r="B9" i="1"/>
  <c r="B67" i="1" s="1"/>
  <c r="B71" i="1"/>
  <c r="B8" i="2"/>
  <c r="B8" i="1" s="1"/>
  <c r="D38" i="1"/>
  <c r="D26" i="1"/>
  <c r="B117" i="2"/>
  <c r="E27" i="3" l="1"/>
  <c r="D27" i="1"/>
  <c r="E18" i="3" s="1"/>
  <c r="E23" i="3" s="1"/>
  <c r="E20" i="3"/>
  <c r="B10" i="3"/>
  <c r="B52" i="3"/>
  <c r="E29" i="3" l="1"/>
  <c r="E40" i="3" s="1"/>
  <c r="E41" i="3" s="1"/>
  <c r="E42" i="3" s="1"/>
  <c r="E25" i="3"/>
  <c r="D37" i="1"/>
  <c r="D42" i="1" s="1"/>
  <c r="D48" i="1" s="1"/>
  <c r="E30" i="3" l="1"/>
  <c r="E15" i="5"/>
  <c r="E31" i="3"/>
  <c r="D56" i="1"/>
  <c r="D57" i="1" s="1"/>
  <c r="E38" i="3" l="1"/>
  <c r="E39" i="3" s="1"/>
</calcChain>
</file>

<file path=xl/sharedStrings.xml><?xml version="1.0" encoding="utf-8"?>
<sst xmlns="http://schemas.openxmlformats.org/spreadsheetml/2006/main" count="343" uniqueCount="244">
  <si>
    <r>
      <t xml:space="preserve">Texas General Land Office
</t>
    </r>
    <r>
      <rPr>
        <b/>
        <sz val="12"/>
        <color theme="1"/>
        <rFont val="Times New Roman"/>
        <family val="1"/>
      </rPr>
      <t>Community Development and Revitalization
Self-Certification Statement of Repairs</t>
    </r>
  </si>
  <si>
    <t>GLO’s Designated Representative (“GDR”) Name:</t>
  </si>
  <si>
    <t>Contract #:</t>
  </si>
  <si>
    <t>Applicant ID:</t>
  </si>
  <si>
    <t>Applicant Name:</t>
  </si>
  <si>
    <t>Co-Applicant Name:</t>
  </si>
  <si>
    <t>Applicant Address:</t>
  </si>
  <si>
    <t>HRP, HAP, or Both?</t>
  </si>
  <si>
    <t>REPAIRS and OTHER EXPENSES</t>
  </si>
  <si>
    <t>Did property owner complete any repairs on the property listed above?</t>
  </si>
  <si>
    <t>Did property owner have any other expenses related to Temporary Housing Assistance(TRA), DOB Allowances, or Other Scope not accounted for in IRPR?</t>
  </si>
  <si>
    <r>
      <t xml:space="preserve">If </t>
    </r>
    <r>
      <rPr>
        <b/>
        <sz val="11"/>
        <color theme="1"/>
        <rFont val="Times New Roman"/>
        <family val="1"/>
      </rPr>
      <t>Yes</t>
    </r>
    <r>
      <rPr>
        <sz val="11"/>
        <color theme="1"/>
        <rFont val="Times New Roman"/>
        <family val="1"/>
      </rPr>
      <t xml:space="preserve"> to any of the questions above, list expenses in the next section.  
If </t>
    </r>
    <r>
      <rPr>
        <b/>
        <sz val="11"/>
        <color theme="1"/>
        <rFont val="Times New Roman"/>
        <family val="1"/>
      </rPr>
      <t xml:space="preserve">No </t>
    </r>
    <r>
      <rPr>
        <sz val="11"/>
        <color theme="1"/>
        <rFont val="Times New Roman"/>
        <family val="1"/>
      </rPr>
      <t>to both questions, STOP HERE, sign and date form</t>
    </r>
  </si>
  <si>
    <t>INSTRUCTIONS</t>
  </si>
  <si>
    <t>To verify that repairs were performed on the damaged home due to the recent event(s), identify all eligible items below. Provide a description of the item that was repaired, the amount paid for the repair, indicate if a receipt is present, and confirm if item was confirmed by IRPR.  Repairs will only count if they are confirmed by IRPR.  To verify that expenses related to Temporary Relocation Assistance(TRA), DOB Allowances, or Other Scope not included in IRPR were incurred, identify all eligible items, the amount paid for the expense, and indicate if a receipt or other document proof is present.  These expenses will only count if document proof is provided.  Any amount reimbursed from FEMA for repairs or other expenses are not allowable for HARP reimbursement.  If you incurred any legal expenses such as settlement fees, please input them into the Itemization Certification Worksheet.</t>
  </si>
  <si>
    <t>Description of Expenses</t>
  </si>
  <si>
    <t>Category</t>
  </si>
  <si>
    <t>Amount</t>
  </si>
  <si>
    <t>Was a Contractor Hired?</t>
  </si>
  <si>
    <t>Receipts</t>
  </si>
  <si>
    <r>
      <t xml:space="preserve">Confirmed by IRPR 
</t>
    </r>
    <r>
      <rPr>
        <i/>
        <sz val="9"/>
        <color theme="1"/>
        <rFont val="Times New Roman"/>
        <family val="1"/>
      </rPr>
      <t>(for Repairs)</t>
    </r>
  </si>
  <si>
    <t xml:space="preserve"> </t>
  </si>
  <si>
    <t>Total Expenses</t>
  </si>
  <si>
    <t>CONFIRMATION OF TOTAL EXPENSES</t>
  </si>
  <si>
    <t>Total Repairs</t>
  </si>
  <si>
    <t>Total Confirmed by IRPR</t>
  </si>
  <si>
    <t>Total Confirmed TRA Expenses</t>
  </si>
  <si>
    <t>Total Confirmed DOB Allowances</t>
  </si>
  <si>
    <r>
      <t xml:space="preserve">Other Scope Expenses Not Confirmed by IRPR </t>
    </r>
    <r>
      <rPr>
        <i/>
        <sz val="11"/>
        <color theme="1"/>
        <rFont val="Times New Roman"/>
        <family val="1"/>
      </rPr>
      <t>(Debris Removal, Demolition, Elevation, Adjust Fees, Soft Costs)</t>
    </r>
  </si>
  <si>
    <t>CONFIRMATION OF TOTAL REPAIR EXPENSES</t>
  </si>
  <si>
    <t xml:space="preserve">Lesser of Self-Reported Repair Expenses or Total Confirmed by IRPR plus Other Scope Expenses </t>
  </si>
  <si>
    <t>SIGNATURES</t>
  </si>
  <si>
    <t>Under penalties of perjury, I/we certify that the information presented in this document is true and accurate to the best of my knowledge and belief. I/We further understand that providing false representations herein constitutes an act of fraud. False, misleading or incomplete information may result in my ineligibility to participate in this program or any other programs that will accept this document Additionally, if I/we receive future funding for the same purpose of the CDBG-DR funds, I/we will agree to repay the assistance that was duplicated.</t>
  </si>
  <si>
    <t>Warning: Any person who knowingly makes a false claim or statement to HUD may be subject to civil or criminal penalties under 18 U.S.C. 287, 1001 and 31 U.S.C. 3729.</t>
  </si>
  <si>
    <t>Printed Name of Applicant:</t>
  </si>
  <si>
    <t>Date:</t>
  </si>
  <si>
    <t>Signature of Applicant:</t>
  </si>
  <si>
    <t>Printed Name of Co-Applicant:</t>
  </si>
  <si>
    <t>Signature of Co-Applicant:</t>
  </si>
  <si>
    <t>Printed Name of GDR:</t>
  </si>
  <si>
    <t>Signature of GDR:</t>
  </si>
  <si>
    <t>Self-Certification Statement of Repairs</t>
  </si>
  <si>
    <t>July 2023</t>
  </si>
  <si>
    <r>
      <t>Disclaimer:</t>
    </r>
    <r>
      <rPr>
        <i/>
        <sz val="8"/>
        <color theme="1"/>
        <rFont val="Times New Roman"/>
        <family val="1"/>
      </rPr>
      <t xml:space="preserve"> The Texas General Land Office has made every effort to ensure the information contained on this form is accurate and in compliance with the most up-to-date CDBG-DR and/or CDBG-MIT federal rules and regulations, as applicable. It should be noted that the Texas General Land Office assumes no liability or responsibility for any error or omission on this form that may result from the interim period between the publication of amended and/or revised federal rules and regulations and the Texas General Land Office's standard review and update schedule.</t>
    </r>
  </si>
  <si>
    <r>
      <t xml:space="preserve">Texas General Land Office
</t>
    </r>
    <r>
      <rPr>
        <b/>
        <sz val="12"/>
        <color theme="1"/>
        <rFont val="Times New Roman"/>
        <family val="1"/>
      </rPr>
      <t>Community Development and Revitalization
Itemization Certification Worksheet</t>
    </r>
  </si>
  <si>
    <t>This Worksheet explains how the Homeowner Assistance and Reimbursement Programs (HARP) calculated your Duplication of Benefits (DOB) and the maximum amount of assistance you may be eligible to receive for repair or reconstruction of your home, as well as reimbursable expenses.  To be eligible for repair or reconstruction of your home, the program will determine the amount(s) of disaster recovery cash assistance and insurance funds that you received for home repair or replacement from sources such as the Federal Emergency Management Agency (FEMA), the Small Business Administration (SBA), insurance and other sources. The program will then determine if these funds were used as intended to repair your home.</t>
  </si>
  <si>
    <r>
      <t xml:space="preserve">To be eligible for reimbursement, you must have incurred eligible out-of-pocket construction expenses that are related to the </t>
    </r>
    <r>
      <rPr>
        <b/>
        <sz val="11"/>
        <color theme="1"/>
        <rFont val="Times New Roman"/>
        <family val="1"/>
      </rPr>
      <t>2018 Floods (June 18-June 21, 2018), the 2019 Floods (June 24-June 25, 2019), and/or Tropical Storm Imelda (September 7, 2019).</t>
    </r>
    <r>
      <rPr>
        <sz val="11"/>
        <color theme="1"/>
        <rFont val="Times New Roman"/>
        <family val="1"/>
      </rPr>
      <t xml:space="preserve"> For an expense to be eligible for reimbursement, the expense must have been used for repairs to the damaged home and the repairs must have been made between</t>
    </r>
    <r>
      <rPr>
        <b/>
        <sz val="11"/>
        <color theme="1"/>
        <rFont val="Times New Roman"/>
        <family val="1"/>
      </rPr>
      <t xml:space="preserve"> the start date of the federally declared disaster through June 19, 2021.</t>
    </r>
    <r>
      <rPr>
        <sz val="11"/>
        <color theme="1"/>
        <rFont val="Times New Roman"/>
        <family val="1"/>
      </rPr>
      <t xml:space="preserve"> Expenses are considered to be “out-of-pocket” if you spent personal funds to repair, replace or elevate your home. Any assistance received from the Federal Emergency Management Agency (FEMA), the Small Business Administration (SBA), insurance and any other source of disaster assistance will be considered when calculating the eligible reimbursable amount.</t>
    </r>
  </si>
  <si>
    <t>The Program also considers whether you were the victim of contractor fraud, whether you had to pay an attorney to collect insurance funds and whether all or a part of your insurance funds were involuntarily used to pay off your mortgage. The amount of these or similar expenses that were not directly used to repair the home may reduce the amount of funds considered to be duplicative (DOB) and could therefore could increase the amount you are eligible to receive for repairs and reimbursement, but such expenses are not directly reimbursable. These items will be factored into your HARP DOB calculations.”</t>
  </si>
  <si>
    <t>Step 1:  Determine Verified Out-of-Pocket Temporary Housing Expenses and other  FEMA Allowances</t>
  </si>
  <si>
    <r>
      <t>FEMA allows applicants to use FEMA construction funds for temporary housing costs, temporary storage, and other FEMA allowances.  In this Step, HRP will determine your “out of pocket” temporary housing costs by taking the total of all confirmed temporary housing costs that you claimed and reducing that amount by any assistance you received from FEMA.</t>
    </r>
    <r>
      <rPr>
        <sz val="11"/>
        <color rgb="FFFFFF00"/>
        <rFont val="Times New Roman"/>
        <family val="1"/>
      </rPr>
      <t xml:space="preserve"> </t>
    </r>
    <r>
      <rPr>
        <sz val="11"/>
        <color theme="0"/>
        <rFont val="Times New Roman"/>
        <family val="1"/>
      </rPr>
      <t>Out of pocket temporary housing expenses may only be applied to FEMA IA construction benefits.</t>
    </r>
  </si>
  <si>
    <t>Confirmed TRA Expenses</t>
  </si>
  <si>
    <t>A.</t>
  </si>
  <si>
    <t>Confirmed DOB Allowances</t>
  </si>
  <si>
    <t>B.</t>
  </si>
  <si>
    <r>
      <t xml:space="preserve">FEMA Individual Assistance Temporary Housing Benefits </t>
    </r>
    <r>
      <rPr>
        <sz val="11"/>
        <rFont val="Times New Roman"/>
        <family val="1"/>
      </rPr>
      <t>and ONA</t>
    </r>
  </si>
  <si>
    <t>C.</t>
  </si>
  <si>
    <t>Self-Declared Philanthropic Cash Assistance Benefits for Temporary Housing</t>
  </si>
  <si>
    <t>D.</t>
  </si>
  <si>
    <t>Out-of-Pocket Temporary Housing Expenses</t>
  </si>
  <si>
    <t>E.</t>
  </si>
  <si>
    <t>Sum of Lines A and B minus the sum of lines C and D, if a negative number, then $0</t>
  </si>
  <si>
    <t>Step 2:  Determine Remaining FEMA IA Construction Benefits After Accounting for Housing Expenses</t>
  </si>
  <si>
    <t>In this step, you will receive credit for the out-of-pocket temporary housing expenses your incurred.</t>
  </si>
  <si>
    <r>
      <t xml:space="preserve">FEMA Individual Assistance </t>
    </r>
    <r>
      <rPr>
        <b/>
        <sz val="11"/>
        <color theme="1"/>
        <rFont val="Times New Roman"/>
        <family val="1"/>
      </rPr>
      <t xml:space="preserve">Repair, Replacement, Replacement Housing </t>
    </r>
    <r>
      <rPr>
        <sz val="11"/>
        <color theme="1"/>
        <rFont val="Times New Roman"/>
        <family val="1"/>
      </rPr>
      <t>Construction Benefits</t>
    </r>
  </si>
  <si>
    <t>F.</t>
  </si>
  <si>
    <t>G.</t>
  </si>
  <si>
    <t>from Line E</t>
  </si>
  <si>
    <t xml:space="preserve">Remaining FEMA Individual Assistance Repair and Replacement Benefits </t>
  </si>
  <si>
    <t>H.</t>
  </si>
  <si>
    <t>Line F minus line G, if negative number, then $0</t>
  </si>
  <si>
    <t>Step 3:  Determine Whether Insurance Benefits Were Reduced by Allowable Activities</t>
  </si>
  <si>
    <t>In this step, HRP will determine the total amount of insurance benefits that were available for construction.</t>
  </si>
  <si>
    <t>Homeowner's Insurance Structural Loss Benefits</t>
  </si>
  <si>
    <t>I.</t>
  </si>
  <si>
    <t>Texas Windstorm Insurance Structural Loss Benefits</t>
  </si>
  <si>
    <t>J.</t>
  </si>
  <si>
    <t>Flood Insurance (NFIP) Building Loss Benefits</t>
  </si>
  <si>
    <t>K.</t>
  </si>
  <si>
    <t>Private Flood Insurance Building Loss Benefits</t>
  </si>
  <si>
    <t>L.</t>
  </si>
  <si>
    <t>Insurance Benefits</t>
  </si>
  <si>
    <t>M.</t>
  </si>
  <si>
    <t>The sum of lines I through L</t>
  </si>
  <si>
    <t>Step 4:  Determine the Total Amount of Disaster Recovery Benefits Available for Construction</t>
  </si>
  <si>
    <t>In this step, HRP will determine the total amount of disaster recovery benefits that were available for construction</t>
  </si>
  <si>
    <t>N.</t>
  </si>
  <si>
    <t>from Line H</t>
  </si>
  <si>
    <t>O.</t>
  </si>
  <si>
    <t>from Line M</t>
  </si>
  <si>
    <t>NFIP Increased Cost of Compliance (ICC) Benefits</t>
  </si>
  <si>
    <t>P.</t>
  </si>
  <si>
    <t>USDA Emergency Loan Program (EM) Funds Intended for Home Repair, Elevation, or Replacement</t>
  </si>
  <si>
    <t>Q.</t>
  </si>
  <si>
    <t>Self-Declared Philanthropic Cash Assistance Benefits for Construction</t>
  </si>
  <si>
    <t>R.</t>
  </si>
  <si>
    <t>Disaster Recovery Construction Benefits</t>
  </si>
  <si>
    <t>S.</t>
  </si>
  <si>
    <t>The sum of lines N through R</t>
  </si>
  <si>
    <t>Step 5:  Determine Whether Total Disaster Recovery Construction Benefits Were Reduced by Allowable Activities</t>
  </si>
  <si>
    <t>If your mortgage company or attorney retained all or a portion of your insurance funds, you will receive credit in this step.  Contractor Fraud with supporting documentation will be credited in this step as well.</t>
  </si>
  <si>
    <r>
      <t xml:space="preserve">Contractor Fraud Expenses </t>
    </r>
    <r>
      <rPr>
        <sz val="11"/>
        <color theme="1"/>
        <rFont val="Times New Roman"/>
        <family val="1"/>
      </rPr>
      <t>(if applicable)</t>
    </r>
  </si>
  <si>
    <t>T.</t>
  </si>
  <si>
    <r>
      <t xml:space="preserve">Forced Mortgage Payoff </t>
    </r>
    <r>
      <rPr>
        <sz val="11"/>
        <color theme="1"/>
        <rFont val="Times New Roman"/>
        <family val="1"/>
      </rPr>
      <t>(Involuntary Only)</t>
    </r>
  </si>
  <si>
    <t>U.</t>
  </si>
  <si>
    <r>
      <t xml:space="preserve">Attorney Fees </t>
    </r>
    <r>
      <rPr>
        <sz val="11"/>
        <color theme="1"/>
        <rFont val="Times New Roman"/>
        <family val="1"/>
      </rPr>
      <t>(if applicable)</t>
    </r>
  </si>
  <si>
    <t>V.</t>
  </si>
  <si>
    <t>Remaining Total Benefits</t>
  </si>
  <si>
    <t>W.</t>
  </si>
  <si>
    <t>Line S minus the sum of Lines T through V, if a negative number, then $0</t>
  </si>
  <si>
    <t>Step 6:  Determine SBA Assistance Received</t>
  </si>
  <si>
    <t>In this step, HRP will determine the total amount of SBA Assistance that was available for construction and mitigation.</t>
  </si>
  <si>
    <t>SBA Personal Disaster Loan Benefits (Only Real Estate, Mitigation, Elevation)</t>
  </si>
  <si>
    <t>X.</t>
  </si>
  <si>
    <t xml:space="preserve">Total SBA Assistance </t>
  </si>
  <si>
    <t>Y.</t>
  </si>
  <si>
    <t>Total of Line X</t>
  </si>
  <si>
    <t>Step 7:  Determine the Applicant's Eligible Reimbursable Amount</t>
  </si>
  <si>
    <t>In this step, HRP will determine your eligible reimbursement amount by taking the lesser of the total amount of reimbursable expenses that you incurred that were validated by receipts or the value of the repairs validated during the Program's site visit and then reducing that amount by the total disaster recovery benefits that were available to you to perform reimbursable construction.</t>
  </si>
  <si>
    <t>Z.</t>
  </si>
  <si>
    <r>
      <t xml:space="preserve">Non-Reimbursable Disaster Recovery </t>
    </r>
    <r>
      <rPr>
        <b/>
        <sz val="11"/>
        <color theme="1"/>
        <rFont val="Times New Roman"/>
        <family val="1"/>
      </rPr>
      <t>Construction</t>
    </r>
    <r>
      <rPr>
        <sz val="11"/>
        <color theme="1"/>
        <rFont val="Times New Roman"/>
        <family val="1"/>
      </rPr>
      <t xml:space="preserve"> Benefits 
</t>
    </r>
    <r>
      <rPr>
        <i/>
        <sz val="10"/>
        <color theme="1"/>
        <rFont val="Times New Roman"/>
        <family val="1"/>
      </rPr>
      <t>(Total Disaster Recovery Construction Benefits minus total SBA Personal Disaster Loan Benefits)</t>
    </r>
  </si>
  <si>
    <t>AA.</t>
  </si>
  <si>
    <t>Line W minus line V</t>
  </si>
  <si>
    <r>
      <t xml:space="preserve">Reimbursement Amount
</t>
    </r>
    <r>
      <rPr>
        <i/>
        <sz val="10"/>
        <color rgb="FFFF0000"/>
        <rFont val="Times New Roman"/>
        <family val="1"/>
      </rPr>
      <t>(If reimbursement amount is less than $1,000, applicant is not eligible for reimbursement)</t>
    </r>
  </si>
  <si>
    <t>AB.</t>
  </si>
  <si>
    <t>Line Z minus line AA.  If a negative number, then $0.  If exceeds $50,000, then $50,000</t>
  </si>
  <si>
    <t xml:space="preserve">Step 8:  Reimbursement Certification </t>
  </si>
  <si>
    <t xml:space="preserve">THIS SECTION MUST BE COMPLETED, CHECK ONLY ONE BOX </t>
  </si>
  <si>
    <r>
      <t xml:space="preserve">According to rules established by the Department of Housing and Urban Development, HRP may only reimburse you for expenses incurred between </t>
    </r>
    <r>
      <rPr>
        <b/>
        <sz val="11"/>
        <color theme="0"/>
        <rFont val="Times New Roman"/>
        <family val="1"/>
      </rPr>
      <t xml:space="preserve">the start date of the federally declared disaster up until June 19, 2021. </t>
    </r>
    <r>
      <rPr>
        <sz val="11"/>
        <color theme="0"/>
        <rFont val="Times New Roman"/>
        <family val="1"/>
      </rPr>
      <t xml:space="preserve"> Expenses incurred before or after these dates are not reimbursable.  You incurred a reimbursable expense only if you spent personal funds on materials, contractors, laborers or other construction costs within the dates listed above.  If you did not incur expenses in the amount listed in line “AB” of this calculation worksheet between </t>
    </r>
    <r>
      <rPr>
        <b/>
        <sz val="11"/>
        <color theme="0"/>
        <rFont val="Times New Roman"/>
        <family val="1"/>
      </rPr>
      <t>the start date of the federally declared disaster up until June 19, 2021</t>
    </r>
    <r>
      <rPr>
        <sz val="11"/>
        <color theme="0"/>
        <rFont val="Times New Roman"/>
        <family val="1"/>
      </rPr>
      <t>, you must tell us the amount that you incurred within that time period in the space below, and your reimbursement amount will be reduced to the amount you declare.</t>
    </r>
  </si>
  <si>
    <r>
      <t xml:space="preserve">I certify that I incurred expenses in at least the amount stated in line “AB” between </t>
    </r>
    <r>
      <rPr>
        <b/>
        <sz val="11"/>
        <color theme="1"/>
        <rFont val="Times New Roman"/>
        <family val="1"/>
      </rPr>
      <t>the start date of the federally declared disaster up until June 19, 2021,</t>
    </r>
    <r>
      <rPr>
        <sz val="11"/>
        <color theme="1"/>
        <rFont val="Times New Roman"/>
        <family val="1"/>
      </rPr>
      <t xml:space="preserve"> by spending personal funds to perform necessary construction upon my primary residence that was damaged by the </t>
    </r>
    <r>
      <rPr>
        <b/>
        <sz val="11"/>
        <rFont val="Times New Roman"/>
        <family val="1"/>
      </rPr>
      <t xml:space="preserve">2018 Floods (June 18-June 21, 2018), the 2019 Floods (June 24-June 25, 2019), and/or Tropical Storm Imelda (September 7, 2019). </t>
    </r>
  </si>
  <si>
    <r>
      <t>I did not incur expenses in at least the amount stated in line “AB” between t</t>
    </r>
    <r>
      <rPr>
        <b/>
        <sz val="11"/>
        <color theme="1"/>
        <rFont val="Times New Roman"/>
        <family val="1"/>
      </rPr>
      <t>he start date of the federally declared disaster up until June 19, 2021</t>
    </r>
    <r>
      <rPr>
        <sz val="11"/>
        <color theme="1"/>
        <rFont val="Times New Roman"/>
        <family val="1"/>
      </rPr>
      <t xml:space="preserve">,  Instead, incurred a lesser amount by spending personal funds to perform necessary construction upon my primary residence that was damaged by </t>
    </r>
    <r>
      <rPr>
        <b/>
        <sz val="11"/>
        <color theme="1"/>
        <rFont val="Times New Roman"/>
        <family val="1"/>
      </rPr>
      <t>2018 Floods (June 18-June 21, 2018), the 2019 Floods (June 24-June 25, 2019), and/or Tropical Storm Imelda (September 7, 2019).</t>
    </r>
    <r>
      <rPr>
        <sz val="11"/>
        <color theme="1"/>
        <rFont val="Times New Roman"/>
        <family val="1"/>
      </rPr>
      <t xml:space="preserve">  I am claiming that I should be reimbursed the amount stated below, which is the amount of expenses I incurred between </t>
    </r>
    <r>
      <rPr>
        <b/>
        <sz val="11"/>
        <color theme="1"/>
        <rFont val="Times New Roman"/>
        <family val="1"/>
      </rPr>
      <t>the start date of the federally declared disaster up until June 19, 2021</t>
    </r>
    <r>
      <rPr>
        <sz val="11"/>
        <color theme="1"/>
        <rFont val="Times New Roman"/>
        <family val="1"/>
      </rPr>
      <t xml:space="preserve">.  (The amount you enter must be less than the amount stated in line “Y” or your reimbursement be invalidated.). </t>
    </r>
    <r>
      <rPr>
        <b/>
        <sz val="11"/>
        <color theme="1"/>
        <rFont val="Times New Roman"/>
        <family val="1"/>
      </rPr>
      <t xml:space="preserve">Enter the lower expense amount that you claim to have incurred here: </t>
    </r>
  </si>
  <si>
    <t>Itemization Certification Worksheet</t>
  </si>
  <si>
    <r>
      <t xml:space="preserve">Texas General Land Office
</t>
    </r>
    <r>
      <rPr>
        <b/>
        <sz val="12"/>
        <color theme="1"/>
        <rFont val="Times New Roman"/>
        <family val="1"/>
      </rPr>
      <t>Community Development and Revitalization
Duplication Of Benefits (DOB) Calculation Form</t>
    </r>
  </si>
  <si>
    <t>The DOB Calculation Form must document the total DOB amount per household/property. All DOB calculated must follow the latest Clarification of Duplication of Benefits requirements under the Stafford Act for Community Development Block Grant ("CDBG") Disaster Recovery Grantees (28836 Federal Register/Vol. 84, No. 119/ Thursday, June 20, 2019/Notices and 42 U.S.C. 5155 Section 312 of the Robert T. Stafford Disaster Assistance and Emergency Relief Act, as amended).</t>
  </si>
  <si>
    <t>GLO's Designated Representative ("GDR") must first determine the applicant's total post-disaster recovery need (based on actual bid and program caps). Then the GDR must reduce the determined need by funding previously received for the same purposes. The applicant will need to pay back funds or take a reduction in scope to proceed with assistance.</t>
  </si>
  <si>
    <t>Calculation of Eligible Award</t>
  </si>
  <si>
    <t>1. Identify Applicant's Total Need Prior to Any Assistance (ex: Recon Cost, Acquisition payoff amount)</t>
  </si>
  <si>
    <t>2. Identify All Potentially Duplicative Assistance</t>
  </si>
  <si>
    <t xml:space="preserve">       a. FEMA Housing Repair (FEMA Individual Assistance Minus Out-of-Pocket Temporary Housing Expenses)</t>
  </si>
  <si>
    <t>a1. FEMA Individual Assistance Repair, Replacement, Replacement Housing</t>
  </si>
  <si>
    <t>a2. Out-of-Pocket Temporary Housing Expenses</t>
  </si>
  <si>
    <t xml:space="preserve">       b. Insurance</t>
  </si>
  <si>
    <t xml:space="preserve">       c. Other (ex: nonprofit, charity, etc.). Please provide funding source:</t>
  </si>
  <si>
    <t xml:space="preserve">       Non-SBA Received Assistance Total</t>
  </si>
  <si>
    <t xml:space="preserve">       d. SBA Amount Received</t>
  </si>
  <si>
    <t xml:space="preserve">       Received Assistance Total</t>
  </si>
  <si>
    <t>3. Expenditures (Receipts/Support Documentation)</t>
  </si>
  <si>
    <t xml:space="preserve">       a. Self-Certification of Repairs, or IRPR</t>
  </si>
  <si>
    <t xml:space="preserve">       b. Forced Mortgage Payoff, Contractor Fraud, and/or Attorney Fees</t>
  </si>
  <si>
    <t xml:space="preserve">       Expenditure Total</t>
  </si>
  <si>
    <t xml:space="preserve">4. HRP - Amount Eligible for Reimbursement (Expenditure Total Minus Non-SBA Received Assistance) </t>
  </si>
  <si>
    <t>5. HAP / GAP - Deduct Assistance Determined to be Duplicative (Received Assistance Total Minus Expenditure Total)</t>
  </si>
  <si>
    <t>6. Funding Adjustments</t>
  </si>
  <si>
    <t xml:space="preserve">       a. Applicant Provided Funding</t>
  </si>
  <si>
    <t xml:space="preserve">       b. Reduction in Floorplan. </t>
  </si>
  <si>
    <t>i.     Please state new floorplan:</t>
  </si>
  <si>
    <t>ii.           Cost of new floorplan:</t>
  </si>
  <si>
    <t xml:space="preserve">           Total Reduction in Floorplan</t>
  </si>
  <si>
    <t xml:space="preserve">       Total Adjustments</t>
  </si>
  <si>
    <t xml:space="preserve">7. HAP Maximum Eligible GLO HAP Award </t>
  </si>
  <si>
    <t xml:space="preserve">8. HRP-Eligible Reimbursable Amount </t>
  </si>
  <si>
    <t xml:space="preserve">       a. Amount to be paid to SBA</t>
  </si>
  <si>
    <t xml:space="preserve">       b. Amount to be paid to Applicant</t>
  </si>
  <si>
    <t>Signatures</t>
  </si>
  <si>
    <t>Printed Name of Builder:</t>
  </si>
  <si>
    <t>Signature of Builder:</t>
  </si>
  <si>
    <t>Duplication of Benefits (DOB) Calculation Form</t>
  </si>
  <si>
    <r>
      <t xml:space="preserve">Texas General Land Office
</t>
    </r>
    <r>
      <rPr>
        <b/>
        <sz val="12"/>
        <color theme="1"/>
        <rFont val="Times New Roman"/>
        <family val="1"/>
      </rPr>
      <t>Community Development and Revitalization
 DOB Verification</t>
    </r>
  </si>
  <si>
    <t>ASSISTANCE RECEIVED</t>
  </si>
  <si>
    <t>Did the property owner receive any form of assistance for the repair and/or replacement of the home after the event?</t>
  </si>
  <si>
    <r>
      <t xml:space="preserve">If </t>
    </r>
    <r>
      <rPr>
        <b/>
        <sz val="11"/>
        <color theme="1"/>
        <rFont val="Times New Roman"/>
        <family val="1"/>
      </rPr>
      <t>YES</t>
    </r>
    <r>
      <rPr>
        <sz val="11"/>
        <color theme="1"/>
        <rFont val="Times New Roman"/>
        <family val="1"/>
      </rPr>
      <t xml:space="preserve">, enter the amount of previous assistance received and complete the checklist below </t>
    </r>
  </si>
  <si>
    <r>
      <t xml:space="preserve">If </t>
    </r>
    <r>
      <rPr>
        <b/>
        <sz val="11"/>
        <color theme="1"/>
        <rFont val="Times New Roman"/>
        <family val="1"/>
      </rPr>
      <t>No</t>
    </r>
    <r>
      <rPr>
        <sz val="11"/>
        <color theme="1"/>
        <rFont val="Times New Roman"/>
        <family val="1"/>
      </rPr>
      <t>, STOP HERE, sign and date form.</t>
    </r>
  </si>
  <si>
    <t>PART A: RECEIPTS</t>
  </si>
  <si>
    <r>
      <t xml:space="preserve">Did the property owner provide receipts for repairs completed? </t>
    </r>
    <r>
      <rPr>
        <b/>
        <i/>
        <u/>
        <sz val="11"/>
        <color theme="1"/>
        <rFont val="Times New Roman"/>
        <family val="1"/>
      </rPr>
      <t>(Receipts not required)</t>
    </r>
  </si>
  <si>
    <r>
      <t xml:space="preserve">If </t>
    </r>
    <r>
      <rPr>
        <b/>
        <sz val="11"/>
        <color theme="1"/>
        <rFont val="Times New Roman"/>
        <family val="1"/>
      </rPr>
      <t>No</t>
    </r>
    <r>
      <rPr>
        <sz val="11"/>
        <color theme="1"/>
        <rFont val="Times New Roman"/>
        <family val="1"/>
      </rPr>
      <t>, Continue to PART B</t>
    </r>
  </si>
  <si>
    <t>Do all receipts provided document the full amount of the housing repair and/or replacement assistance previously received?</t>
  </si>
  <si>
    <t>Are receipts dated after time of the event?</t>
  </si>
  <si>
    <t>Have items not related to eligible housing repair been removed?</t>
  </si>
  <si>
    <t>Have ineligible temporary housing receipts been removed?</t>
  </si>
  <si>
    <t>If any of the boxes in this section are checked No, DO NOT approve Setup.  
Obtain necessary documentation to proceed.</t>
  </si>
  <si>
    <t>PART B:  DOCUMENTATION PROVIDED IN LIEU OF RECEIPTS</t>
  </si>
  <si>
    <t>Was documentation provided in lieu of receipts?</t>
  </si>
  <si>
    <t>Did the applicant provide a copy of a cashier's check or documentation of applicable funds for GAP funds owed?</t>
  </si>
  <si>
    <t>Does the amount of the cashier's check or money order cover all the GAP owed?</t>
  </si>
  <si>
    <t>Did the aplicant provide a copy of a document itemizing costs of the home repairs made?</t>
  </si>
  <si>
    <t>Do the Inspection Report of Previous Repairs (IRPR) and self-certification (if applicable) confirm all funds used for home repair?</t>
  </si>
  <si>
    <t>Did the applicant provide a copy of a report from an entity that has the authority to act on allegations of contractor fraud? (i.e., Office of the Attorney General, Policy Department, HUD Office of Inspector General, etc.)</t>
  </si>
  <si>
    <t>Does the amount of the contractor fraud cover all GAP owed?</t>
  </si>
  <si>
    <t>Did the applicant provide a copy of the forced mortgage letter or payoff notice?</t>
  </si>
  <si>
    <t>Does the amount of the forced mortgage payoff cover all GAP owed?</t>
  </si>
  <si>
    <t>Does the DOB Calculation Form illustrate the applicant selected a lesser option?</t>
  </si>
  <si>
    <t>FEMA DOB Verification</t>
  </si>
  <si>
    <r>
      <t xml:space="preserve">Texas General Land Office
</t>
    </r>
    <r>
      <rPr>
        <b/>
        <sz val="12"/>
        <color theme="1"/>
        <rFont val="Times New Roman"/>
        <family val="1"/>
      </rPr>
      <t>Community Development and Revitalization
FEMA DOB Allowances</t>
    </r>
  </si>
  <si>
    <t>Possible DOB Event for CDBG-DR</t>
  </si>
  <si>
    <t>Can FEMA Repair Funds be Used?</t>
  </si>
  <si>
    <t xml:space="preserve">FEMA Rationale </t>
  </si>
  <si>
    <t>Using funds to repair their home that is also used as a business</t>
  </si>
  <si>
    <t>Yes</t>
  </si>
  <si>
    <t>FEMA does not provide assistance to businesses, so their assistance would exclude funds used to repair the business portion of the home.  When assessing damage for CDBG-DR purposes, the home business aspect of the assessment would not matter unless there were clear business purposes (e.g. a downstairs bar/upstairs loft situation).</t>
  </si>
  <si>
    <t xml:space="preserve">Using funds to fix a garage where they are living temporarily </t>
  </si>
  <si>
    <t>FEMA allows these funds, since its use was for a temporary living space</t>
  </si>
  <si>
    <t>Purchasing an RV</t>
  </si>
  <si>
    <t xml:space="preserve">Yes </t>
  </si>
  <si>
    <t>Purchasing an RV for a child</t>
  </si>
  <si>
    <t>No</t>
  </si>
  <si>
    <t>Tires for an RV</t>
  </si>
  <si>
    <t>Purchasing a vehicle to travel to work</t>
  </si>
  <si>
    <t>Yes (w/caveat)</t>
  </si>
  <si>
    <t>Homeowners can use a certain amount of their FEMA grant for vehicle purchase in some situations (up to 9k).  This is only if they had a vehicle prior to the storm.  Additionally, $550 is allowable for repair of vehicles damaged by the event.</t>
  </si>
  <si>
    <t>Obtaining insurance on the damaged property per FEMA's requirements</t>
  </si>
  <si>
    <t>Eligible FEMA expense</t>
  </si>
  <si>
    <t>Purchasing new furniture</t>
  </si>
  <si>
    <t>Subject to a cap**</t>
  </si>
  <si>
    <t>Voluntarily Paying Off Mortgage</t>
  </si>
  <si>
    <t>Recovering from a Business Loss</t>
  </si>
  <si>
    <t>Fixing a fence or out-shed</t>
  </si>
  <si>
    <t>In some cases, FEMA has allowed fences</t>
  </si>
  <si>
    <t>Gasoline and/or tires-travel back and forth from temporary house to fix the damaged house</t>
  </si>
  <si>
    <t>Paying storage fees for personal property</t>
  </si>
  <si>
    <t>Considered FEMA ONA; might be allowable under "max grant and no referral" circumstances, and subject to a cap**.</t>
  </si>
  <si>
    <t>Cost of Living-Food</t>
  </si>
  <si>
    <t>Cost of Living-Clothing</t>
  </si>
  <si>
    <t>FEMA allows for a small amount of clothing replacement, if all of the homeowner's clothing was destroyed (only up to $500)</t>
  </si>
  <si>
    <t>Paying off bills -Credit Cards</t>
  </si>
  <si>
    <t>Temporary Housing (Apartments/Hotels/Staying w/Relatives)</t>
  </si>
  <si>
    <t>Clearing trees limbs and trash from the yard</t>
  </si>
  <si>
    <t>FEMA will pay costs to remove debris from the structure and access points, but not just debris in the yard.</t>
  </si>
  <si>
    <t xml:space="preserve">Traveling to a deceased family member's funeral </t>
  </si>
  <si>
    <t>FEMA will pay ONA expenses on awards of "max grant and no referral", up to a cap*</t>
  </si>
  <si>
    <t>Helping out other needy families in the community</t>
  </si>
  <si>
    <t>Same</t>
  </si>
  <si>
    <t>Building a new house on newly acquired land</t>
  </si>
  <si>
    <t>FEMA allows new construction; however CDBG-DR can only provide assistance on the lot of the damaged home.</t>
  </si>
  <si>
    <t>Medication for a bee sting obtained while repairing the house</t>
  </si>
  <si>
    <t>FEMA would pay for this if it can be proven that the person was actually working on their home at the time (i.e., that the cause was disaster-related).  FEMA suggested that a doctor's report would be needed, with the doctor attesting to what the person was doing when they sustained the injury.</t>
  </si>
  <si>
    <t>Reusable tools, such as hammers, pliers, power tools, shop vacuum, etc.</t>
  </si>
  <si>
    <t>FEMA would pay if the tools were used by the homeowner on repairs; they would not pay if the homeowner used a contractor for those repairs.</t>
  </si>
  <si>
    <t>Purchase cost for Travel Trailer for temporary housing</t>
  </si>
  <si>
    <t>Receipts for medication</t>
  </si>
  <si>
    <t>FEMA would pay to replace medicine lost in a disaster, but would not pay for new Rx or refills not due to replacement.  FEMA suggested that the pharmacy could supply the documentation that it replaced medicine, since the pharmacy has to document that anyway.</t>
  </si>
  <si>
    <t xml:space="preserve">ATM withdrawal receipts for items purchased in cash without an actual receipt for the item or services being paid for </t>
  </si>
  <si>
    <t>Receipts that are not legible</t>
  </si>
  <si>
    <t>Contracts/Proposals for repairs without supporting documentation such as cancelled checks or paid invoices and photos of repair</t>
  </si>
  <si>
    <t>Receipts for pest control related expenses</t>
  </si>
  <si>
    <t>FEMA would pay for minimal amounts (e.g., $50).</t>
  </si>
  <si>
    <t>FEMA DOB Allowances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</si>
</sst>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
    <numFmt numFmtId="166" formatCode="_([$$-409]* #,##0.00_);_([$$-409]* \(#,##0.00\);_([$$-409]* &quot;-&quot;??_);_(@_)"/>
  </numFmts>
  <fonts count="23">
    <font>
      <sz val="11"/>
      <color theme="1"/>
      <name val="Calibri"/>
      <family val="2"/>
      <scheme val="minor"/>
    </font>
    <font>
      <sz val="11"/>
      <color theme="1"/>
      <name val="Calibri"/>
      <family val="2"/>
      <scheme val="minor"/>
    </font>
    <font>
      <b/>
      <sz val="14"/>
      <color theme="1"/>
      <name val="Times New Roman"/>
      <family val="1"/>
    </font>
    <font>
      <b/>
      <sz val="12"/>
      <color theme="1"/>
      <name val="Times New Roman"/>
      <family val="1"/>
    </font>
    <font>
      <b/>
      <sz val="11"/>
      <color theme="1"/>
      <name val="Times New Roman"/>
      <family val="1"/>
    </font>
    <font>
      <sz val="11"/>
      <color theme="1"/>
      <name val="Times New Roman"/>
      <family val="1"/>
    </font>
    <font>
      <b/>
      <sz val="11"/>
      <name val="Times New Roman"/>
      <family val="1"/>
    </font>
    <font>
      <b/>
      <sz val="11"/>
      <color theme="0"/>
      <name val="Times New Roman"/>
      <family val="1"/>
    </font>
    <font>
      <sz val="11"/>
      <color theme="0"/>
      <name val="Times New Roman"/>
      <family val="1"/>
    </font>
    <font>
      <b/>
      <i/>
      <sz val="11"/>
      <color theme="1"/>
      <name val="Times New Roman"/>
      <family val="1"/>
    </font>
    <font>
      <b/>
      <i/>
      <sz val="9"/>
      <color theme="1"/>
      <name val="Times New Roman"/>
      <family val="1"/>
    </font>
    <font>
      <i/>
      <sz val="9"/>
      <color theme="4" tint="-0.249977111117893"/>
      <name val="Times New Roman"/>
      <family val="1"/>
    </font>
    <font>
      <sz val="11"/>
      <name val="Times New Roman"/>
      <family val="1"/>
    </font>
    <font>
      <b/>
      <i/>
      <sz val="8"/>
      <color theme="1"/>
      <name val="Times New Roman"/>
      <family val="1"/>
    </font>
    <font>
      <i/>
      <sz val="8"/>
      <color theme="1"/>
      <name val="Times New Roman"/>
      <family val="1"/>
    </font>
    <font>
      <sz val="11"/>
      <color rgb="FFFFFF00"/>
      <name val="Times New Roman"/>
      <family val="1"/>
    </font>
    <font>
      <i/>
      <sz val="10"/>
      <color theme="1"/>
      <name val="Times New Roman"/>
      <family val="1"/>
    </font>
    <font>
      <u/>
      <sz val="11"/>
      <color theme="10"/>
      <name val="Calibri"/>
      <family val="2"/>
      <scheme val="minor"/>
    </font>
    <font>
      <i/>
      <sz val="11"/>
      <color theme="1"/>
      <name val="Times New Roman"/>
      <family val="1"/>
    </font>
    <font>
      <b/>
      <sz val="11"/>
      <color rgb="FF7030A0"/>
      <name val="Calibri"/>
      <family val="2"/>
      <scheme val="minor"/>
    </font>
    <font>
      <i/>
      <sz val="9"/>
      <color theme="1"/>
      <name val="Times New Roman"/>
      <family val="1"/>
    </font>
    <font>
      <b/>
      <i/>
      <u/>
      <sz val="11"/>
      <color theme="1"/>
      <name val="Times New Roman"/>
      <family val="1"/>
    </font>
    <font>
      <i/>
      <sz val="10"/>
      <color rgb="FFFF0000"/>
      <name val="Times New Roman"/>
      <family val="1"/>
    </font>
  </fonts>
  <fills count="8">
    <fill>
      <patternFill patternType="none"/>
    </fill>
    <fill>
      <patternFill patternType="gray125"/>
    </fill>
    <fill>
      <patternFill patternType="solid">
        <fgColor theme="4" tint="0.79998168889431442"/>
        <bgColor indexed="64"/>
      </patternFill>
    </fill>
    <fill>
      <patternFill patternType="solid">
        <fgColor rgb="FF0D1E2D"/>
        <bgColor indexed="64"/>
      </patternFill>
    </fill>
    <fill>
      <patternFill patternType="solid">
        <fgColor rgb="FFE7E6E6"/>
        <bgColor indexed="64"/>
      </patternFill>
    </fill>
    <fill>
      <patternFill patternType="solid">
        <fgColor theme="0"/>
        <bgColor indexed="64"/>
      </patternFill>
    </fill>
    <fill>
      <patternFill patternType="solid">
        <fgColor theme="0" tint="-4.9989318521683403E-2"/>
        <bgColor indexed="64"/>
      </patternFill>
    </fill>
    <fill>
      <patternFill patternType="solid">
        <fgColor rgb="FFD9E1F2"/>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s>
  <cellStyleXfs count="3">
    <xf numFmtId="0" fontId="0" fillId="0" borderId="0"/>
    <xf numFmtId="44" fontId="1" fillId="0" borderId="0" applyFont="0" applyFill="0" applyBorder="0" applyAlignment="0" applyProtection="0"/>
    <xf numFmtId="0" fontId="17" fillId="0" borderId="0" applyNumberFormat="0" applyFill="0" applyBorder="0" applyAlignment="0" applyProtection="0"/>
  </cellStyleXfs>
  <cellXfs count="308">
    <xf numFmtId="0" fontId="0" fillId="0" borderId="0" xfId="0"/>
    <xf numFmtId="164" fontId="5" fillId="0" borderId="15" xfId="1" applyNumberFormat="1" applyFont="1" applyBorder="1" applyProtection="1">
      <protection locked="0"/>
    </xf>
    <xf numFmtId="164" fontId="4" fillId="4" borderId="15" xfId="1" applyNumberFormat="1" applyFont="1" applyFill="1" applyBorder="1" applyProtection="1"/>
    <xf numFmtId="164" fontId="5" fillId="0" borderId="15" xfId="1" applyNumberFormat="1" applyFont="1" applyBorder="1" applyProtection="1"/>
    <xf numFmtId="44" fontId="5" fillId="2" borderId="15" xfId="1" applyFont="1" applyFill="1" applyBorder="1" applyAlignment="1" applyProtection="1">
      <alignment vertical="center"/>
      <protection locked="0"/>
    </xf>
    <xf numFmtId="44" fontId="4" fillId="5" borderId="15" xfId="1" applyFont="1" applyFill="1" applyBorder="1" applyAlignment="1" applyProtection="1">
      <alignment vertical="center"/>
    </xf>
    <xf numFmtId="44" fontId="4" fillId="0" borderId="15" xfId="1" applyFont="1" applyBorder="1" applyAlignment="1" applyProtection="1">
      <alignment vertical="center"/>
    </xf>
    <xf numFmtId="44" fontId="5" fillId="0" borderId="15" xfId="1" applyFont="1" applyBorder="1" applyAlignment="1" applyProtection="1">
      <alignment vertical="center"/>
    </xf>
    <xf numFmtId="166" fontId="5" fillId="0" borderId="15" xfId="1" applyNumberFormat="1" applyFont="1" applyBorder="1" applyProtection="1"/>
    <xf numFmtId="0" fontId="0" fillId="0" borderId="0" xfId="0" applyProtection="1">
      <protection locked="0"/>
    </xf>
    <xf numFmtId="0" fontId="0" fillId="0" borderId="0" xfId="0" applyAlignment="1" applyProtection="1">
      <alignment wrapText="1"/>
      <protection locked="0"/>
    </xf>
    <xf numFmtId="0" fontId="5" fillId="0" borderId="15" xfId="0" applyFont="1" applyBorder="1" applyProtection="1">
      <protection locked="0"/>
    </xf>
    <xf numFmtId="0" fontId="17" fillId="0" borderId="0" xfId="2" applyProtection="1">
      <protection locked="0"/>
    </xf>
    <xf numFmtId="44" fontId="4" fillId="0" borderId="32" xfId="1" applyFont="1" applyBorder="1" applyAlignment="1" applyProtection="1">
      <alignment vertical="center"/>
    </xf>
    <xf numFmtId="164" fontId="4" fillId="0" borderId="32" xfId="1" applyNumberFormat="1" applyFont="1" applyBorder="1" applyAlignment="1" applyProtection="1">
      <alignment horizontal="right"/>
    </xf>
    <xf numFmtId="0" fontId="7" fillId="3" borderId="27" xfId="0" applyFont="1" applyFill="1" applyBorder="1" applyAlignment="1">
      <alignment horizontal="center" vertical="center" wrapText="1"/>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47" xfId="0" applyFont="1" applyBorder="1" applyAlignment="1">
      <alignment horizontal="center" vertical="center"/>
    </xf>
    <xf numFmtId="0" fontId="0" fillId="0" borderId="0" xfId="0" applyAlignment="1" applyProtection="1">
      <alignment vertical="center"/>
      <protection locked="0"/>
    </xf>
    <xf numFmtId="164" fontId="5" fillId="0" borderId="45" xfId="1" applyNumberFormat="1" applyFont="1" applyBorder="1" applyProtection="1">
      <protection locked="0"/>
    </xf>
    <xf numFmtId="164" fontId="5" fillId="0" borderId="43" xfId="1" applyNumberFormat="1" applyFont="1" applyBorder="1" applyProtection="1">
      <protection locked="0"/>
    </xf>
    <xf numFmtId="0" fontId="19" fillId="0" borderId="0" xfId="0" applyFont="1" applyProtection="1">
      <protection locked="0"/>
    </xf>
    <xf numFmtId="0" fontId="19" fillId="0" borderId="0" xfId="0" applyFont="1" applyAlignment="1" applyProtection="1">
      <alignment vertical="center"/>
      <protection locked="0"/>
    </xf>
    <xf numFmtId="164" fontId="4" fillId="0" borderId="15" xfId="1" applyNumberFormat="1" applyFont="1" applyBorder="1" applyAlignment="1" applyProtection="1">
      <alignment horizontal="right"/>
    </xf>
    <xf numFmtId="164" fontId="5" fillId="0" borderId="47" xfId="1" applyNumberFormat="1" applyFont="1" applyBorder="1" applyProtection="1">
      <protection locked="0"/>
    </xf>
    <xf numFmtId="164" fontId="5" fillId="0" borderId="27" xfId="1" applyNumberFormat="1" applyFont="1" applyBorder="1" applyProtection="1"/>
    <xf numFmtId="0" fontId="19" fillId="0" borderId="0" xfId="0" applyFont="1" applyAlignment="1" applyProtection="1">
      <alignment wrapText="1"/>
      <protection locked="0"/>
    </xf>
    <xf numFmtId="44" fontId="5" fillId="0" borderId="15" xfId="1" applyFont="1" applyFill="1" applyBorder="1" applyAlignment="1" applyProtection="1">
      <alignment vertical="center"/>
    </xf>
    <xf numFmtId="44" fontId="5" fillId="7" borderId="15" xfId="1" applyFont="1" applyFill="1" applyBorder="1" applyAlignment="1" applyProtection="1">
      <alignment vertical="center"/>
      <protection locked="0"/>
    </xf>
    <xf numFmtId="164" fontId="5" fillId="7" borderId="15" xfId="1" applyNumberFormat="1" applyFont="1" applyFill="1" applyBorder="1" applyProtection="1">
      <protection locked="0"/>
    </xf>
    <xf numFmtId="164" fontId="4" fillId="7" borderId="15" xfId="1" applyNumberFormat="1" applyFont="1" applyFill="1" applyBorder="1" applyProtection="1">
      <protection locked="0"/>
    </xf>
    <xf numFmtId="44" fontId="4" fillId="7" borderId="30" xfId="1" applyFont="1" applyFill="1" applyBorder="1" applyAlignment="1" applyProtection="1">
      <alignment wrapText="1"/>
      <protection locked="0"/>
    </xf>
    <xf numFmtId="166" fontId="4" fillId="0" borderId="32" xfId="1" applyNumberFormat="1" applyFont="1" applyBorder="1" applyAlignment="1" applyProtection="1">
      <alignment vertical="center"/>
    </xf>
    <xf numFmtId="164" fontId="4" fillId="7" borderId="32" xfId="1" applyNumberFormat="1" applyFont="1" applyFill="1" applyBorder="1" applyAlignment="1" applyProtection="1">
      <alignment horizontal="right"/>
      <protection locked="0"/>
    </xf>
    <xf numFmtId="0" fontId="0" fillId="0" borderId="32" xfId="0" applyBorder="1" applyProtection="1">
      <protection locked="0"/>
    </xf>
    <xf numFmtId="164" fontId="5" fillId="0" borderId="32" xfId="1" applyNumberFormat="1" applyFont="1" applyBorder="1" applyProtection="1">
      <protection locked="0"/>
    </xf>
    <xf numFmtId="0" fontId="5" fillId="0" borderId="48" xfId="0" applyFont="1" applyBorder="1" applyAlignment="1" applyProtection="1">
      <alignment horizontal="left" wrapText="1"/>
      <protection locked="0"/>
    </xf>
    <xf numFmtId="0" fontId="5" fillId="0" borderId="20" xfId="0" applyFont="1" applyBorder="1" applyAlignment="1" applyProtection="1">
      <alignment horizontal="left" wrapText="1"/>
      <protection locked="0"/>
    </xf>
    <xf numFmtId="0" fontId="4" fillId="0" borderId="14" xfId="0" applyFont="1" applyBorder="1" applyAlignment="1">
      <alignment horizontal="left" vertical="center"/>
    </xf>
    <xf numFmtId="0" fontId="4" fillId="0" borderId="14" xfId="0" applyFont="1" applyBorder="1" applyAlignment="1">
      <alignment vertical="center"/>
    </xf>
    <xf numFmtId="0" fontId="4" fillId="0" borderId="19" xfId="0" applyFont="1" applyBorder="1" applyAlignment="1">
      <alignment horizontal="left" vertical="center"/>
    </xf>
    <xf numFmtId="0" fontId="4" fillId="0" borderId="66" xfId="0" applyFont="1" applyBorder="1" applyAlignment="1">
      <alignment horizontal="center" vertical="center" wrapText="1"/>
    </xf>
    <xf numFmtId="0" fontId="4" fillId="0" borderId="27" xfId="0" applyFont="1" applyBorder="1" applyAlignment="1">
      <alignment horizontal="center" vertical="center"/>
    </xf>
    <xf numFmtId="0" fontId="4" fillId="0" borderId="27" xfId="0" applyFont="1" applyBorder="1" applyAlignment="1">
      <alignment horizontal="center" vertical="center" wrapText="1"/>
    </xf>
    <xf numFmtId="0" fontId="6" fillId="0" borderId="6" xfId="0" applyFont="1" applyBorder="1" applyAlignment="1">
      <alignment horizontal="left" vertical="center"/>
    </xf>
    <xf numFmtId="0" fontId="4" fillId="0" borderId="6" xfId="0" applyFont="1" applyBorder="1" applyAlignment="1">
      <alignment horizontal="left" vertical="center"/>
    </xf>
    <xf numFmtId="0" fontId="6" fillId="0" borderId="53" xfId="0" applyFont="1" applyBorder="1" applyAlignment="1">
      <alignment horizontal="left" vertical="center"/>
    </xf>
    <xf numFmtId="0" fontId="5" fillId="2" borderId="15" xfId="0" applyFont="1" applyFill="1" applyBorder="1" applyAlignment="1">
      <alignment vertical="center"/>
    </xf>
    <xf numFmtId="164" fontId="4" fillId="4" borderId="15" xfId="1" applyNumberFormat="1" applyFont="1" applyFill="1" applyBorder="1" applyProtection="1">
      <protection locked="0"/>
    </xf>
    <xf numFmtId="0" fontId="4" fillId="0" borderId="15" xfId="0" applyFont="1" applyBorder="1" applyAlignment="1">
      <alignment vertical="center"/>
    </xf>
    <xf numFmtId="0" fontId="4" fillId="0" borderId="15" xfId="0" applyFont="1" applyBorder="1"/>
    <xf numFmtId="0" fontId="4" fillId="4" borderId="15" xfId="0" applyFont="1" applyFill="1" applyBorder="1"/>
    <xf numFmtId="0" fontId="10" fillId="0" borderId="15" xfId="0" applyFont="1" applyBorder="1" applyAlignment="1">
      <alignment wrapText="1"/>
    </xf>
    <xf numFmtId="0" fontId="11" fillId="0" borderId="15" xfId="0" applyFont="1" applyBorder="1"/>
    <xf numFmtId="0" fontId="10" fillId="4" borderId="15" xfId="0" applyFont="1" applyFill="1" applyBorder="1" applyAlignment="1">
      <alignment wrapText="1"/>
    </xf>
    <xf numFmtId="0" fontId="4" fillId="5" borderId="15" xfId="0" applyFont="1" applyFill="1" applyBorder="1"/>
    <xf numFmtId="0" fontId="10" fillId="5" borderId="15" xfId="0" applyFont="1" applyFill="1" applyBorder="1" applyAlignment="1">
      <alignment wrapText="1"/>
    </xf>
    <xf numFmtId="0" fontId="10" fillId="6" borderId="15" xfId="0" applyFont="1" applyFill="1" applyBorder="1" applyAlignment="1">
      <alignment wrapText="1"/>
    </xf>
    <xf numFmtId="0" fontId="4" fillId="6" borderId="15" xfId="0" applyFont="1" applyFill="1" applyBorder="1"/>
    <xf numFmtId="0" fontId="6" fillId="0" borderId="30" xfId="0" applyFont="1" applyBorder="1" applyAlignment="1">
      <alignment horizontal="left" vertical="center"/>
    </xf>
    <xf numFmtId="0" fontId="4" fillId="0" borderId="42"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5" fillId="0" borderId="45" xfId="0" applyFont="1" applyBorder="1" applyAlignment="1">
      <alignment horizontal="right" vertical="center"/>
    </xf>
    <xf numFmtId="0" fontId="0" fillId="0" borderId="15" xfId="0" applyBorder="1"/>
    <xf numFmtId="0" fontId="4" fillId="0" borderId="30" xfId="0" applyFont="1" applyBorder="1" applyAlignment="1">
      <alignment horizontal="left" vertical="center"/>
    </xf>
    <xf numFmtId="0" fontId="6" fillId="0" borderId="9" xfId="0" applyFont="1" applyBorder="1" applyAlignment="1">
      <alignment horizontal="left" vertical="center"/>
    </xf>
    <xf numFmtId="0" fontId="4" fillId="0" borderId="58" xfId="0" applyFont="1" applyBorder="1" applyAlignment="1">
      <alignment horizontal="left" vertical="center"/>
    </xf>
    <xf numFmtId="0" fontId="5" fillId="0" borderId="15" xfId="0" applyFont="1" applyBorder="1"/>
    <xf numFmtId="0" fontId="5" fillId="0" borderId="16" xfId="0" applyFont="1" applyBorder="1" applyAlignment="1" applyProtection="1">
      <alignment horizontal="left" wrapText="1"/>
      <protection locked="0"/>
    </xf>
    <xf numFmtId="0" fontId="5" fillId="0" borderId="18" xfId="0" applyFont="1" applyBorder="1" applyAlignment="1" applyProtection="1">
      <alignment horizontal="left" wrapText="1"/>
      <protection locked="0"/>
    </xf>
    <xf numFmtId="0" fontId="5" fillId="0" borderId="16" xfId="0" applyFont="1" applyBorder="1" applyAlignment="1">
      <alignment horizontal="left" vertical="center"/>
    </xf>
    <xf numFmtId="164" fontId="4" fillId="0" borderId="16" xfId="1" applyNumberFormat="1" applyFont="1" applyBorder="1" applyAlignment="1" applyProtection="1">
      <alignment horizontal="right"/>
    </xf>
    <xf numFmtId="164" fontId="4" fillId="0" borderId="18" xfId="1" applyNumberFormat="1" applyFont="1" applyBorder="1" applyAlignment="1" applyProtection="1">
      <alignment horizontal="right"/>
    </xf>
    <xf numFmtId="164" fontId="4" fillId="0" borderId="45" xfId="1" applyNumberFormat="1" applyFont="1" applyBorder="1" applyAlignment="1" applyProtection="1">
      <alignment horizontal="right"/>
    </xf>
    <xf numFmtId="164" fontId="4" fillId="0" borderId="16" xfId="1" applyNumberFormat="1" applyFont="1" applyBorder="1" applyAlignment="1" applyProtection="1">
      <alignment horizontal="right"/>
      <protection locked="0"/>
    </xf>
    <xf numFmtId="164" fontId="4" fillId="0" borderId="18" xfId="1" applyNumberFormat="1" applyFont="1" applyBorder="1" applyAlignment="1" applyProtection="1">
      <alignment horizontal="right"/>
      <protection locked="0"/>
    </xf>
    <xf numFmtId="164" fontId="4" fillId="0" borderId="45" xfId="1" applyNumberFormat="1" applyFont="1" applyBorder="1" applyAlignment="1" applyProtection="1">
      <alignment horizontal="right"/>
      <protection locked="0"/>
    </xf>
    <xf numFmtId="164" fontId="4" fillId="0" borderId="20" xfId="1" applyNumberFormat="1" applyFont="1" applyBorder="1" applyAlignment="1" applyProtection="1">
      <alignment horizontal="right"/>
    </xf>
    <xf numFmtId="164" fontId="4" fillId="0" borderId="21" xfId="1" applyNumberFormat="1" applyFont="1" applyBorder="1" applyAlignment="1" applyProtection="1">
      <alignment horizontal="right"/>
    </xf>
    <xf numFmtId="164" fontId="4" fillId="0" borderId="43" xfId="1" applyNumberFormat="1" applyFont="1" applyBorder="1" applyAlignment="1" applyProtection="1">
      <alignment horizontal="right"/>
    </xf>
    <xf numFmtId="164" fontId="4" fillId="0" borderId="48" xfId="1" applyNumberFormat="1" applyFont="1" applyBorder="1" applyAlignment="1" applyProtection="1">
      <alignment horizontal="right"/>
    </xf>
    <xf numFmtId="164" fontId="4" fillId="0" borderId="37" xfId="1" applyNumberFormat="1" applyFont="1" applyBorder="1" applyAlignment="1" applyProtection="1">
      <alignment horizontal="right"/>
    </xf>
    <xf numFmtId="164" fontId="4" fillId="0" borderId="52" xfId="1" applyNumberFormat="1" applyFont="1" applyBorder="1" applyAlignment="1" applyProtection="1">
      <alignment horizontal="right"/>
    </xf>
    <xf numFmtId="164" fontId="5" fillId="0" borderId="49" xfId="1" applyNumberFormat="1" applyFont="1" applyBorder="1" applyAlignment="1" applyProtection="1"/>
    <xf numFmtId="164" fontId="5" fillId="0" borderId="54" xfId="1" applyNumberFormat="1" applyFont="1" applyBorder="1" applyAlignment="1" applyProtection="1"/>
    <xf numFmtId="164" fontId="5" fillId="0" borderId="26" xfId="1" applyNumberFormat="1" applyFont="1" applyBorder="1" applyAlignment="1" applyProtection="1"/>
    <xf numFmtId="165" fontId="12" fillId="0" borderId="27" xfId="0" applyNumberFormat="1" applyFont="1" applyBorder="1" applyAlignment="1">
      <alignment horizontal="center" vertical="center" wrapText="1"/>
    </xf>
    <xf numFmtId="0" fontId="5" fillId="0" borderId="27" xfId="0" applyFont="1" applyBorder="1" applyAlignment="1" applyProtection="1">
      <alignment horizontal="center" vertical="center"/>
      <protection locked="0"/>
    </xf>
    <xf numFmtId="0" fontId="4" fillId="0" borderId="4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65"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64" xfId="0" applyFont="1" applyBorder="1" applyAlignment="1" applyProtection="1">
      <alignment horizontal="left" vertical="center"/>
      <protection locked="0"/>
    </xf>
    <xf numFmtId="0" fontId="5" fillId="0" borderId="16" xfId="0" applyFont="1" applyBorder="1" applyAlignment="1" applyProtection="1">
      <alignment horizontal="left" wrapText="1"/>
      <protection locked="0"/>
    </xf>
    <xf numFmtId="0" fontId="5" fillId="0" borderId="18" xfId="0" applyFont="1" applyBorder="1" applyAlignment="1" applyProtection="1">
      <alignment horizontal="left" wrapText="1"/>
      <protection locked="0"/>
    </xf>
    <xf numFmtId="0" fontId="5" fillId="0" borderId="45" xfId="0" applyFont="1" applyBorder="1" applyAlignment="1" applyProtection="1">
      <alignment horizontal="left" wrapText="1"/>
      <protection locked="0"/>
    </xf>
    <xf numFmtId="0" fontId="7" fillId="3" borderId="32"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12" fillId="0" borderId="34" xfId="0" applyFont="1" applyBorder="1" applyAlignment="1">
      <alignment horizontal="left" vertical="center" wrapText="1"/>
    </xf>
    <xf numFmtId="0" fontId="6" fillId="0" borderId="44" xfId="0" applyFont="1" applyBorder="1" applyAlignment="1">
      <alignment horizontal="left" vertical="center" wrapText="1"/>
    </xf>
    <xf numFmtId="0" fontId="6" fillId="0" borderId="7" xfId="0" applyFont="1" applyBorder="1" applyAlignment="1">
      <alignment horizontal="left" vertical="center" wrapText="1"/>
    </xf>
    <xf numFmtId="0" fontId="6" fillId="0" borderId="64" xfId="0" applyFont="1" applyBorder="1" applyAlignment="1">
      <alignment horizontal="left" vertical="center" wrapText="1"/>
    </xf>
    <xf numFmtId="0" fontId="9" fillId="0" borderId="49" xfId="0" applyFont="1" applyBorder="1" applyAlignment="1">
      <alignment horizontal="right"/>
    </xf>
    <xf numFmtId="0" fontId="9" fillId="0" borderId="54" xfId="0" applyFont="1" applyBorder="1" applyAlignment="1">
      <alignment horizontal="right"/>
    </xf>
    <xf numFmtId="0" fontId="9" fillId="0" borderId="26" xfId="0" applyFont="1" applyBorder="1" applyAlignment="1">
      <alignment horizontal="right"/>
    </xf>
    <xf numFmtId="0" fontId="7" fillId="3" borderId="50" xfId="0" applyFont="1" applyFill="1" applyBorder="1" applyAlignment="1">
      <alignment horizontal="center" vertical="center" wrapText="1"/>
    </xf>
    <xf numFmtId="0" fontId="7" fillId="3" borderId="51"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0" borderId="48" xfId="0" applyFont="1" applyBorder="1" applyAlignment="1">
      <alignment horizontal="right"/>
    </xf>
    <xf numFmtId="0" fontId="4" fillId="0" borderId="37" xfId="0" applyFont="1" applyBorder="1" applyAlignment="1">
      <alignment horizontal="right"/>
    </xf>
    <xf numFmtId="0" fontId="4" fillId="0" borderId="52" xfId="0" applyFont="1" applyBorder="1" applyAlignment="1">
      <alignment horizontal="right"/>
    </xf>
    <xf numFmtId="0" fontId="4" fillId="0" borderId="16" xfId="0" applyFont="1" applyBorder="1" applyAlignment="1">
      <alignment horizontal="right"/>
    </xf>
    <xf numFmtId="0" fontId="4" fillId="0" borderId="18" xfId="0" applyFont="1" applyBorder="1" applyAlignment="1">
      <alignment horizontal="right"/>
    </xf>
    <xf numFmtId="0" fontId="4" fillId="0" borderId="45" xfId="0" applyFont="1" applyBorder="1" applyAlignment="1">
      <alignment horizontal="right"/>
    </xf>
    <xf numFmtId="0" fontId="13" fillId="0" borderId="53" xfId="0" applyFont="1" applyBorder="1" applyAlignment="1">
      <alignment horizontal="left" vertical="center" wrapText="1"/>
    </xf>
    <xf numFmtId="0" fontId="13" fillId="0" borderId="54" xfId="0" applyFont="1" applyBorder="1" applyAlignment="1">
      <alignment horizontal="left" vertical="center" wrapText="1"/>
    </xf>
    <xf numFmtId="0" fontId="13" fillId="0" borderId="26" xfId="0" applyFont="1" applyBorder="1" applyAlignment="1">
      <alignment horizontal="left" vertical="center" wrapText="1"/>
    </xf>
    <xf numFmtId="0" fontId="5" fillId="0" borderId="53" xfId="0" applyFont="1" applyBorder="1" applyAlignment="1">
      <alignment horizontal="left"/>
    </xf>
    <xf numFmtId="0" fontId="5" fillId="0" borderId="7" xfId="0" applyFont="1" applyBorder="1" applyAlignment="1">
      <alignment horizontal="left"/>
    </xf>
    <xf numFmtId="49" fontId="5" fillId="0" borderId="7" xfId="0" applyNumberFormat="1" applyFont="1" applyBorder="1" applyAlignment="1">
      <alignment horizontal="right"/>
    </xf>
    <xf numFmtId="49" fontId="5" fillId="0" borderId="64" xfId="0" applyNumberFormat="1" applyFont="1" applyBorder="1" applyAlignment="1">
      <alignment horizontal="right"/>
    </xf>
    <xf numFmtId="0" fontId="5" fillId="0" borderId="47" xfId="0" applyFont="1" applyBorder="1" applyAlignment="1" applyProtection="1">
      <alignment horizontal="left" wrapText="1"/>
      <protection locked="0"/>
    </xf>
    <xf numFmtId="0" fontId="5" fillId="0" borderId="15" xfId="0" applyFont="1" applyBorder="1" applyAlignment="1" applyProtection="1">
      <alignment horizontal="left" wrapText="1"/>
      <protection locked="0"/>
    </xf>
    <xf numFmtId="0" fontId="2" fillId="0" borderId="1" xfId="0" applyFont="1" applyBorder="1" applyAlignment="1">
      <alignment horizontal="right" vertical="center" wrapText="1"/>
    </xf>
    <xf numFmtId="0" fontId="2" fillId="0" borderId="2" xfId="0" applyFont="1" applyBorder="1" applyAlignment="1">
      <alignment horizontal="right" vertical="center" wrapText="1"/>
    </xf>
    <xf numFmtId="0" fontId="2" fillId="0" borderId="65" xfId="0" applyFont="1" applyBorder="1" applyAlignment="1">
      <alignment horizontal="right" vertical="center" wrapText="1"/>
    </xf>
    <xf numFmtId="0" fontId="2" fillId="0" borderId="4" xfId="0" applyFont="1" applyBorder="1" applyAlignment="1">
      <alignment horizontal="right" vertical="center" wrapText="1"/>
    </xf>
    <xf numFmtId="0" fontId="2" fillId="0" borderId="0" xfId="0" applyFont="1" applyAlignment="1">
      <alignment horizontal="right" vertical="center" wrapText="1"/>
    </xf>
    <xf numFmtId="0" fontId="2" fillId="0" borderId="61" xfId="0" applyFont="1" applyBorder="1" applyAlignment="1">
      <alignment horizontal="right" vertical="center" wrapText="1"/>
    </xf>
    <xf numFmtId="0" fontId="2" fillId="0" borderId="6" xfId="0" applyFont="1" applyBorder="1" applyAlignment="1">
      <alignment horizontal="right" vertical="center" wrapText="1"/>
    </xf>
    <xf numFmtId="0" fontId="2" fillId="0" borderId="7" xfId="0" applyFont="1" applyBorder="1" applyAlignment="1">
      <alignment horizontal="right" vertical="center" wrapText="1"/>
    </xf>
    <xf numFmtId="0" fontId="2" fillId="0" borderId="64" xfId="0" applyFont="1" applyBorder="1" applyAlignment="1">
      <alignment horizontal="right" vertical="center" wrapText="1"/>
    </xf>
    <xf numFmtId="165" fontId="5" fillId="2" borderId="11" xfId="0" applyNumberFormat="1" applyFont="1" applyFill="1" applyBorder="1" applyAlignment="1" applyProtection="1">
      <alignment horizontal="center" vertical="center"/>
      <protection locked="0"/>
    </xf>
    <xf numFmtId="165" fontId="5" fillId="2" borderId="12" xfId="0" applyNumberFormat="1" applyFont="1" applyFill="1" applyBorder="1" applyAlignment="1" applyProtection="1">
      <alignment horizontal="center" vertical="center"/>
      <protection locked="0"/>
    </xf>
    <xf numFmtId="165" fontId="5" fillId="2" borderId="40" xfId="0" applyNumberFormat="1" applyFont="1" applyFill="1" applyBorder="1" applyAlignment="1" applyProtection="1">
      <alignment horizontal="center" vertical="center"/>
      <protection locked="0"/>
    </xf>
    <xf numFmtId="165" fontId="5" fillId="2" borderId="16" xfId="0" applyNumberFormat="1" applyFont="1" applyFill="1" applyBorder="1" applyAlignment="1" applyProtection="1">
      <alignment horizontal="center" vertical="center"/>
      <protection locked="0"/>
    </xf>
    <xf numFmtId="165" fontId="5" fillId="2" borderId="18" xfId="0" applyNumberFormat="1" applyFont="1" applyFill="1" applyBorder="1" applyAlignment="1" applyProtection="1">
      <alignment horizontal="center" vertical="center"/>
      <protection locked="0"/>
    </xf>
    <xf numFmtId="165" fontId="5" fillId="2" borderId="45" xfId="0" applyNumberFormat="1" applyFont="1" applyFill="1" applyBorder="1" applyAlignment="1" applyProtection="1">
      <alignment horizontal="center" vertical="center"/>
      <protection locked="0"/>
    </xf>
    <xf numFmtId="0" fontId="4" fillId="0" borderId="16" xfId="0" applyFont="1" applyBorder="1" applyAlignment="1">
      <alignment horizontal="center" vertical="center"/>
    </xf>
    <xf numFmtId="0" fontId="4" fillId="0" borderId="45" xfId="0" applyFont="1" applyBorder="1" applyAlignment="1">
      <alignment horizontal="center" vertical="center"/>
    </xf>
    <xf numFmtId="0" fontId="5" fillId="0" borderId="16" xfId="0" applyFont="1" applyBorder="1" applyAlignment="1">
      <alignment horizontal="left" wrapText="1"/>
    </xf>
    <xf numFmtId="0" fontId="5" fillId="0" borderId="18" xfId="0" applyFont="1" applyBorder="1" applyAlignment="1">
      <alignment horizontal="left" wrapText="1"/>
    </xf>
    <xf numFmtId="0" fontId="5" fillId="0" borderId="45" xfId="0" applyFont="1" applyBorder="1" applyAlignment="1">
      <alignment horizontal="left" wrapText="1"/>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5" fillId="0" borderId="15" xfId="0" applyFont="1" applyBorder="1" applyAlignment="1">
      <alignment horizontal="center" wrapText="1"/>
    </xf>
    <xf numFmtId="0" fontId="7" fillId="3" borderId="16" xfId="0" applyFont="1" applyFill="1" applyBorder="1" applyAlignment="1">
      <alignment horizontal="center" vertical="center"/>
    </xf>
    <xf numFmtId="0" fontId="7" fillId="3" borderId="18" xfId="0" applyFont="1" applyFill="1" applyBorder="1" applyAlignment="1">
      <alignment horizontal="center" vertical="center"/>
    </xf>
    <xf numFmtId="0" fontId="4" fillId="3" borderId="18" xfId="0" applyFont="1" applyFill="1" applyBorder="1" applyAlignment="1">
      <alignment horizontal="center" vertical="center"/>
    </xf>
    <xf numFmtId="0" fontId="5" fillId="0" borderId="47" xfId="0" applyFont="1" applyBorder="1" applyAlignment="1">
      <alignment wrapText="1"/>
    </xf>
    <xf numFmtId="165" fontId="5" fillId="2" borderId="20" xfId="0" applyNumberFormat="1" applyFont="1" applyFill="1" applyBorder="1" applyAlignment="1" applyProtection="1">
      <alignment horizontal="center" vertical="center"/>
      <protection locked="0"/>
    </xf>
    <xf numFmtId="165" fontId="5" fillId="2" borderId="21" xfId="0" applyNumberFormat="1" applyFont="1" applyFill="1" applyBorder="1" applyAlignment="1" applyProtection="1">
      <alignment horizontal="center" vertical="center"/>
      <protection locked="0"/>
    </xf>
    <xf numFmtId="165" fontId="5" fillId="2" borderId="43" xfId="0" applyNumberFormat="1" applyFont="1" applyFill="1" applyBorder="1" applyAlignment="1" applyProtection="1">
      <alignment horizontal="center" vertical="center"/>
      <protection locked="0"/>
    </xf>
    <xf numFmtId="0" fontId="5" fillId="0" borderId="15" xfId="0" applyFont="1" applyBorder="1" applyAlignment="1"/>
    <xf numFmtId="0" fontId="5" fillId="0" borderId="16" xfId="0" applyFont="1" applyBorder="1" applyAlignment="1" applyProtection="1">
      <protection locked="0"/>
    </xf>
    <xf numFmtId="0" fontId="5" fillId="0" borderId="18" xfId="0" applyFont="1" applyBorder="1" applyAlignment="1" applyProtection="1">
      <protection locked="0"/>
    </xf>
    <xf numFmtId="0" fontId="5" fillId="0" borderId="45" xfId="0" applyFont="1" applyBorder="1" applyAlignment="1" applyProtection="1">
      <protection locked="0"/>
    </xf>
    <xf numFmtId="0" fontId="4" fillId="0" borderId="66" xfId="0" applyFont="1" applyBorder="1" applyAlignment="1">
      <alignment horizontal="center" vertical="center"/>
    </xf>
    <xf numFmtId="0" fontId="5" fillId="0" borderId="32" xfId="0" applyFont="1" applyBorder="1" applyAlignment="1" applyProtection="1">
      <alignment horizontal="left" wrapText="1"/>
      <protection locked="0"/>
    </xf>
    <xf numFmtId="0" fontId="7" fillId="3" borderId="4" xfId="0" applyFont="1" applyFill="1" applyBorder="1" applyAlignment="1">
      <alignment horizontal="center" vertical="center"/>
    </xf>
    <xf numFmtId="0" fontId="7" fillId="3" borderId="0" xfId="0" applyFont="1" applyFill="1" applyAlignment="1">
      <alignment horizontal="center" vertical="center"/>
    </xf>
    <xf numFmtId="0" fontId="7" fillId="3" borderId="5" xfId="0" applyFont="1" applyFill="1" applyBorder="1" applyAlignment="1">
      <alignment horizontal="center" vertical="center"/>
    </xf>
    <xf numFmtId="0" fontId="8" fillId="3" borderId="37" xfId="0" applyFont="1" applyFill="1" applyBorder="1" applyAlignment="1" applyProtection="1">
      <alignment horizontal="left" vertical="center" wrapText="1"/>
      <protection locked="0"/>
    </xf>
    <xf numFmtId="0" fontId="8" fillId="3" borderId="37" xfId="0" applyFont="1" applyFill="1" applyBorder="1" applyAlignment="1">
      <alignment horizontal="left" vertical="center" wrapText="1"/>
    </xf>
    <xf numFmtId="0" fontId="7" fillId="3" borderId="37" xfId="0" applyFont="1" applyFill="1" applyBorder="1" applyAlignment="1">
      <alignment horizontal="left" vertical="center" wrapText="1"/>
    </xf>
    <xf numFmtId="0" fontId="7" fillId="3" borderId="23"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8" fillId="3" borderId="4" xfId="0" applyFont="1" applyFill="1" applyBorder="1" applyAlignment="1">
      <alignment wrapText="1"/>
    </xf>
    <xf numFmtId="0" fontId="8" fillId="3" borderId="0" xfId="0" applyFont="1" applyFill="1" applyAlignment="1">
      <alignment wrapText="1"/>
    </xf>
    <xf numFmtId="0" fontId="8" fillId="3" borderId="5" xfId="0" applyFont="1" applyFill="1" applyBorder="1" applyAlignment="1">
      <alignment wrapText="1"/>
    </xf>
    <xf numFmtId="0" fontId="12" fillId="0" borderId="16" xfId="0" applyFont="1" applyBorder="1" applyAlignment="1">
      <alignment wrapText="1"/>
    </xf>
    <xf numFmtId="0" fontId="12" fillId="0" borderId="45" xfId="0" applyFont="1" applyBorder="1" applyAlignment="1">
      <alignment wrapText="1"/>
    </xf>
    <xf numFmtId="0" fontId="5" fillId="0" borderId="15" xfId="0" applyFont="1" applyBorder="1" applyAlignment="1">
      <alignment wrapText="1"/>
    </xf>
    <xf numFmtId="0" fontId="9" fillId="4" borderId="15" xfId="0" applyFont="1" applyFill="1" applyBorder="1" applyAlignment="1">
      <alignment wrapText="1"/>
    </xf>
    <xf numFmtId="0" fontId="9" fillId="4" borderId="15" xfId="0" applyFont="1" applyFill="1" applyBorder="1" applyAlignment="1"/>
    <xf numFmtId="165" fontId="12" fillId="0" borderId="39" xfId="0" applyNumberFormat="1" applyFont="1" applyBorder="1" applyAlignment="1">
      <alignment horizontal="center" vertical="center" wrapText="1"/>
    </xf>
    <xf numFmtId="165" fontId="12" fillId="0" borderId="40" xfId="0" applyNumberFormat="1" applyFont="1" applyBorder="1" applyAlignment="1">
      <alignment horizontal="center" vertical="center" wrapText="1"/>
    </xf>
    <xf numFmtId="0" fontId="4" fillId="0" borderId="3"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5" fillId="0" borderId="21"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46" xfId="0" applyFont="1" applyBorder="1" applyAlignment="1">
      <alignment wrapText="1"/>
    </xf>
    <xf numFmtId="0" fontId="5" fillId="0" borderId="0" xfId="0" applyFont="1" applyAlignment="1">
      <alignment wrapText="1"/>
    </xf>
    <xf numFmtId="0" fontId="5" fillId="0" borderId="5" xfId="0" applyFont="1" applyBorder="1" applyAlignment="1">
      <alignment wrapText="1"/>
    </xf>
    <xf numFmtId="0" fontId="5" fillId="0" borderId="29" xfId="0" applyFont="1" applyBorder="1" applyAlignment="1" applyProtection="1">
      <alignment horizontal="center"/>
      <protection locked="0"/>
    </xf>
    <xf numFmtId="0" fontId="5" fillId="0" borderId="23" xfId="0" applyFont="1" applyBorder="1" applyAlignment="1" applyProtection="1">
      <alignment horizontal="center"/>
      <protection locked="0"/>
    </xf>
    <xf numFmtId="0" fontId="7" fillId="3" borderId="31"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12" fillId="0" borderId="29" xfId="0" applyFont="1" applyBorder="1" applyAlignment="1">
      <alignment horizontal="left" vertical="center" wrapText="1"/>
    </xf>
    <xf numFmtId="0" fontId="12" fillId="0" borderId="35" xfId="0" applyFont="1" applyBorder="1" applyAlignment="1">
      <alignment horizontal="left" vertical="center" wrapText="1"/>
    </xf>
    <xf numFmtId="0" fontId="6" fillId="0" borderId="36" xfId="0" applyFont="1" applyBorder="1" applyAlignment="1">
      <alignment horizontal="left" vertical="center" wrapText="1"/>
    </xf>
    <xf numFmtId="0" fontId="6" fillId="0" borderId="37" xfId="0" applyFont="1" applyBorder="1" applyAlignment="1">
      <alignment horizontal="left" vertical="center" wrapText="1"/>
    </xf>
    <xf numFmtId="0" fontId="6" fillId="0" borderId="38" xfId="0" applyFont="1" applyBorder="1" applyAlignment="1">
      <alignment horizontal="left" vertical="center" wrapText="1"/>
    </xf>
    <xf numFmtId="0" fontId="13" fillId="0" borderId="55" xfId="0" applyFont="1" applyBorder="1" applyAlignment="1">
      <alignment horizontal="left" vertical="center" wrapText="1"/>
    </xf>
    <xf numFmtId="165" fontId="5" fillId="2" borderId="11" xfId="0" applyNumberFormat="1" applyFont="1" applyFill="1" applyBorder="1" applyAlignment="1">
      <alignment horizontal="center" vertical="center"/>
    </xf>
    <xf numFmtId="165" fontId="5" fillId="2" borderId="12" xfId="0" applyNumberFormat="1" applyFont="1" applyFill="1" applyBorder="1" applyAlignment="1">
      <alignment horizontal="center" vertical="center"/>
    </xf>
    <xf numFmtId="165" fontId="5" fillId="2" borderId="13" xfId="0" applyNumberFormat="1" applyFont="1" applyFill="1" applyBorder="1" applyAlignment="1">
      <alignment horizontal="center" vertical="center"/>
    </xf>
    <xf numFmtId="165" fontId="5" fillId="2" borderId="16" xfId="0" applyNumberFormat="1" applyFont="1" applyFill="1" applyBorder="1" applyAlignment="1">
      <alignment horizontal="center" vertical="center"/>
    </xf>
    <xf numFmtId="165" fontId="5" fillId="2" borderId="17" xfId="0" applyNumberFormat="1" applyFont="1" applyFill="1" applyBorder="1" applyAlignment="1">
      <alignment horizontal="center" vertical="center"/>
    </xf>
    <xf numFmtId="165" fontId="5" fillId="2" borderId="18" xfId="0" applyNumberFormat="1" applyFont="1" applyFill="1" applyBorder="1" applyAlignment="1">
      <alignment horizontal="center" vertical="center"/>
    </xf>
    <xf numFmtId="0" fontId="8" fillId="3" borderId="4" xfId="0" applyFont="1" applyFill="1" applyBorder="1" applyAlignment="1"/>
    <xf numFmtId="0" fontId="8" fillId="3" borderId="0" xfId="0" applyFont="1" applyFill="1" applyAlignment="1"/>
    <xf numFmtId="0" fontId="8" fillId="3" borderId="5" xfId="0" applyFont="1" applyFill="1" applyBorder="1" applyAlignment="1"/>
    <xf numFmtId="0" fontId="5" fillId="0" borderId="26" xfId="0" applyFont="1" applyBorder="1" applyAlignment="1">
      <alignment wrapText="1"/>
    </xf>
    <xf numFmtId="0" fontId="5" fillId="0" borderId="27" xfId="0" applyFont="1" applyBorder="1" applyAlignment="1">
      <alignment wrapText="1"/>
    </xf>
    <xf numFmtId="0" fontId="5" fillId="0" borderId="28" xfId="0" applyFont="1" applyBorder="1" applyAlignment="1">
      <alignment wrapText="1"/>
    </xf>
    <xf numFmtId="0" fontId="5" fillId="0" borderId="41" xfId="0" applyFont="1" applyBorder="1" applyAlignment="1">
      <alignment wrapText="1"/>
    </xf>
    <xf numFmtId="0" fontId="5" fillId="0" borderId="2" xfId="0" applyFont="1" applyBorder="1" applyAlignment="1">
      <alignment wrapText="1"/>
    </xf>
    <xf numFmtId="0" fontId="5" fillId="0" borderId="3" xfId="0" applyFont="1" applyBorder="1" applyAlignment="1">
      <alignment wrapText="1"/>
    </xf>
    <xf numFmtId="0" fontId="7" fillId="3" borderId="23" xfId="0" applyFont="1" applyFill="1" applyBorder="1" applyAlignment="1" applyProtection="1">
      <alignment horizontal="center" vertical="center" wrapText="1"/>
      <protection locked="0"/>
    </xf>
    <xf numFmtId="0" fontId="7" fillId="3" borderId="24" xfId="0" applyFont="1" applyFill="1" applyBorder="1" applyAlignment="1" applyProtection="1">
      <alignment horizontal="center" vertical="center" wrapText="1"/>
      <protection locked="0"/>
    </xf>
    <xf numFmtId="0" fontId="4" fillId="3" borderId="24" xfId="0" applyFont="1" applyFill="1" applyBorder="1" applyAlignment="1" applyProtection="1">
      <alignment horizontal="center" vertical="center" wrapText="1"/>
      <protection locked="0"/>
    </xf>
    <xf numFmtId="0" fontId="4" fillId="3" borderId="25" xfId="0" applyFont="1" applyFill="1" applyBorder="1" applyAlignment="1" applyProtection="1">
      <alignment horizontal="center" vertical="center" wrapText="1"/>
      <protection locked="0"/>
    </xf>
    <xf numFmtId="0" fontId="4" fillId="5" borderId="16" xfId="0" applyFont="1" applyFill="1" applyBorder="1" applyAlignment="1">
      <alignment horizontal="left"/>
    </xf>
    <xf numFmtId="0" fontId="4" fillId="5" borderId="45" xfId="0" applyFont="1" applyFill="1" applyBorder="1" applyAlignment="1">
      <alignment horizontal="left"/>
    </xf>
    <xf numFmtId="0" fontId="9" fillId="4" borderId="16" xfId="0" applyFont="1" applyFill="1" applyBorder="1" applyAlignment="1">
      <alignment horizontal="left"/>
    </xf>
    <xf numFmtId="0" fontId="9" fillId="4" borderId="45" xfId="0" applyFont="1" applyFill="1" applyBorder="1" applyAlignment="1">
      <alignment horizontal="left"/>
    </xf>
    <xf numFmtId="0" fontId="5" fillId="6" borderId="15" xfId="0" applyFont="1" applyFill="1" applyBorder="1" applyAlignment="1"/>
    <xf numFmtId="0" fontId="9" fillId="4" borderId="62" xfId="0" applyFont="1" applyFill="1" applyBorder="1" applyAlignment="1">
      <alignment horizontal="left"/>
    </xf>
    <xf numFmtId="0" fontId="9" fillId="4" borderId="63" xfId="0" applyFont="1" applyFill="1" applyBorder="1" applyAlignment="1">
      <alignment horizontal="left"/>
    </xf>
    <xf numFmtId="0" fontId="2" fillId="0" borderId="3" xfId="0" applyFont="1" applyBorder="1" applyAlignment="1">
      <alignment horizontal="right" vertical="center" wrapText="1"/>
    </xf>
    <xf numFmtId="0" fontId="2" fillId="0" borderId="5" xfId="0" applyFont="1" applyBorder="1" applyAlignment="1">
      <alignment horizontal="right" vertical="center" wrapText="1"/>
    </xf>
    <xf numFmtId="0" fontId="2" fillId="0" borderId="8" xfId="0" applyFont="1" applyBorder="1" applyAlignment="1">
      <alignment horizontal="right" vertical="center" wrapText="1"/>
    </xf>
    <xf numFmtId="165" fontId="5" fillId="2" borderId="20" xfId="0" applyNumberFormat="1" applyFont="1" applyFill="1" applyBorder="1" applyAlignment="1">
      <alignment horizontal="center" vertical="center"/>
    </xf>
    <xf numFmtId="165" fontId="5" fillId="2" borderId="21" xfId="0" applyNumberFormat="1" applyFont="1" applyFill="1" applyBorder="1" applyAlignment="1">
      <alignment horizontal="center" vertical="center"/>
    </xf>
    <xf numFmtId="165" fontId="5" fillId="2" borderId="22" xfId="0" applyNumberFormat="1" applyFont="1" applyFill="1" applyBorder="1" applyAlignment="1">
      <alignment horizontal="center" vertical="center"/>
    </xf>
    <xf numFmtId="0" fontId="5" fillId="0" borderId="1" xfId="0" applyFont="1" applyBorder="1" applyAlignment="1">
      <alignment wrapText="1"/>
    </xf>
    <xf numFmtId="0" fontId="5" fillId="0" borderId="4" xfId="0" applyFont="1" applyBorder="1" applyAlignment="1">
      <alignment horizontal="left" wrapText="1"/>
    </xf>
    <xf numFmtId="0" fontId="5" fillId="0" borderId="0" xfId="0" applyFont="1" applyAlignment="1">
      <alignment horizontal="left" wrapText="1"/>
    </xf>
    <xf numFmtId="0" fontId="5" fillId="0" borderId="5" xfId="0" applyFont="1" applyBorder="1" applyAlignment="1">
      <alignment horizontal="left" wrapText="1"/>
    </xf>
    <xf numFmtId="0" fontId="5" fillId="0" borderId="4" xfId="0" applyFont="1" applyBorder="1" applyAlignment="1">
      <alignment wrapText="1"/>
    </xf>
    <xf numFmtId="0" fontId="5" fillId="0" borderId="54" xfId="0" applyFont="1" applyBorder="1" applyAlignment="1">
      <alignment horizontal="left"/>
    </xf>
    <xf numFmtId="49" fontId="5" fillId="0" borderId="54" xfId="0" applyNumberFormat="1" applyFont="1" applyBorder="1" applyAlignment="1">
      <alignment horizontal="right"/>
    </xf>
    <xf numFmtId="49" fontId="5" fillId="0" borderId="55" xfId="0" applyNumberFormat="1" applyFont="1" applyBorder="1" applyAlignment="1">
      <alignment horizontal="right"/>
    </xf>
    <xf numFmtId="0" fontId="8" fillId="3" borderId="4" xfId="0" applyFont="1" applyFill="1" applyBorder="1" applyAlignment="1">
      <alignment horizontal="left" wrapText="1"/>
    </xf>
    <xf numFmtId="0" fontId="8" fillId="3" borderId="0" xfId="0" applyFont="1" applyFill="1" applyAlignment="1">
      <alignment horizontal="left" wrapText="1"/>
    </xf>
    <xf numFmtId="0" fontId="8" fillId="3" borderId="5" xfId="0" applyFont="1" applyFill="1" applyBorder="1" applyAlignment="1">
      <alignment horizontal="left"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2" fillId="0" borderId="12" xfId="0" applyFont="1" applyBorder="1" applyAlignment="1" applyProtection="1">
      <alignment horizontal="center" vertical="center" wrapText="1"/>
      <protection locked="0"/>
    </xf>
    <xf numFmtId="0" fontId="12" fillId="0" borderId="40" xfId="0" applyFont="1" applyBorder="1" applyAlignment="1" applyProtection="1">
      <alignment horizontal="center" vertical="center" wrapText="1"/>
      <protection locked="0"/>
    </xf>
    <xf numFmtId="165" fontId="12" fillId="0" borderId="12" xfId="0" applyNumberFormat="1" applyFont="1" applyBorder="1" applyAlignment="1">
      <alignment horizontal="center" vertical="center" wrapText="1"/>
    </xf>
    <xf numFmtId="0" fontId="4" fillId="0" borderId="15" xfId="0" applyFont="1" applyBorder="1" applyAlignment="1">
      <alignment horizontal="left" vertical="center"/>
    </xf>
    <xf numFmtId="0" fontId="5" fillId="0" borderId="15" xfId="0" applyFont="1" applyBorder="1" applyAlignment="1">
      <alignment horizontal="left" vertical="center"/>
    </xf>
    <xf numFmtId="165" fontId="0" fillId="2" borderId="20" xfId="0" applyNumberFormat="1" applyFill="1" applyBorder="1" applyAlignment="1">
      <alignment horizontal="center" vertical="center"/>
    </xf>
    <xf numFmtId="165" fontId="0" fillId="2" borderId="21" xfId="0" applyNumberFormat="1" applyFill="1" applyBorder="1" applyAlignment="1">
      <alignment horizontal="center" vertical="center"/>
    </xf>
    <xf numFmtId="165" fontId="0" fillId="2" borderId="22" xfId="0" applyNumberFormat="1" applyFill="1" applyBorder="1" applyAlignment="1">
      <alignment horizontal="center" vertical="center"/>
    </xf>
    <xf numFmtId="0" fontId="4" fillId="3" borderId="45" xfId="0" applyFont="1" applyFill="1" applyBorder="1" applyAlignment="1">
      <alignment horizontal="center" vertical="center"/>
    </xf>
    <xf numFmtId="0" fontId="4" fillId="0" borderId="15" xfId="0" applyFont="1" applyBorder="1" applyAlignment="1">
      <alignment horizontal="left" vertical="center" wrapText="1"/>
    </xf>
    <xf numFmtId="0" fontId="5" fillId="0" borderId="16" xfId="0" applyFont="1" applyBorder="1" applyAlignment="1">
      <alignment horizontal="left" vertical="center" indent="4"/>
    </xf>
    <xf numFmtId="0" fontId="5" fillId="0" borderId="18" xfId="0" applyFont="1" applyBorder="1" applyAlignment="1">
      <alignment horizontal="left" vertical="center" indent="4"/>
    </xf>
    <xf numFmtId="0" fontId="5" fillId="0" borderId="45" xfId="0" applyFont="1" applyBorder="1" applyAlignment="1">
      <alignment horizontal="left" vertical="center" indent="4"/>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5" borderId="4" xfId="0" applyFont="1" applyFill="1" applyBorder="1" applyAlignment="1">
      <alignment horizontal="left" vertical="center" wrapText="1"/>
    </xf>
    <xf numFmtId="0" fontId="5" fillId="5" borderId="0" xfId="0" applyFont="1" applyFill="1" applyAlignment="1">
      <alignment horizontal="left" vertical="center" wrapText="1"/>
    </xf>
    <xf numFmtId="0" fontId="5" fillId="5" borderId="5" xfId="0" applyFont="1" applyFill="1" applyBorder="1" applyAlignment="1">
      <alignment horizontal="left" vertical="center" wrapText="1"/>
    </xf>
    <xf numFmtId="0" fontId="5" fillId="0" borderId="16" xfId="0" applyFont="1" applyBorder="1" applyAlignment="1">
      <alignment horizontal="left" vertical="center"/>
    </xf>
    <xf numFmtId="0" fontId="5" fillId="0" borderId="45" xfId="0" applyFont="1" applyBorder="1" applyAlignment="1">
      <alignment horizontal="left" vertical="center"/>
    </xf>
    <xf numFmtId="0" fontId="5" fillId="2" borderId="16" xfId="0" applyFont="1" applyFill="1" applyBorder="1" applyAlignment="1" applyProtection="1">
      <alignment horizontal="center" vertical="center"/>
      <protection locked="0"/>
    </xf>
    <xf numFmtId="0" fontId="5" fillId="2" borderId="45" xfId="0" applyFont="1" applyFill="1" applyBorder="1" applyAlignment="1" applyProtection="1">
      <alignment horizontal="center" vertical="center"/>
      <protection locked="0"/>
    </xf>
    <xf numFmtId="0" fontId="4" fillId="0" borderId="16" xfId="0" applyFont="1" applyBorder="1" applyAlignment="1">
      <alignment horizontal="left" vertical="center"/>
    </xf>
    <xf numFmtId="0" fontId="4" fillId="0" borderId="18" xfId="0" applyFont="1" applyBorder="1" applyAlignment="1">
      <alignment horizontal="left" vertical="center"/>
    </xf>
    <xf numFmtId="0" fontId="4" fillId="0" borderId="45" xfId="0" applyFont="1" applyBorder="1" applyAlignment="1">
      <alignment horizontal="left" vertical="center"/>
    </xf>
    <xf numFmtId="0" fontId="5" fillId="0" borderId="18" xfId="0" applyFont="1" applyBorder="1" applyAlignment="1">
      <alignment horizontal="left" vertical="center"/>
    </xf>
    <xf numFmtId="44" fontId="4" fillId="2" borderId="16" xfId="0" applyNumberFormat="1" applyFont="1" applyFill="1" applyBorder="1" applyAlignment="1" applyProtection="1">
      <alignment vertical="center"/>
      <protection locked="0"/>
    </xf>
    <xf numFmtId="44" fontId="4" fillId="2" borderId="45" xfId="0" applyNumberFormat="1" applyFont="1" applyFill="1" applyBorder="1" applyAlignment="1" applyProtection="1">
      <alignment vertical="center"/>
      <protection locked="0"/>
    </xf>
    <xf numFmtId="0" fontId="6" fillId="0" borderId="48" xfId="0" applyFont="1" applyBorder="1" applyAlignment="1">
      <alignment horizontal="left" vertical="center" wrapText="1"/>
    </xf>
    <xf numFmtId="0" fontId="6" fillId="0" borderId="52" xfId="0" applyFont="1" applyBorder="1" applyAlignment="1">
      <alignment horizontal="left" vertical="center" wrapText="1"/>
    </xf>
    <xf numFmtId="0" fontId="2" fillId="0" borderId="9" xfId="0" applyFont="1" applyBorder="1" applyAlignment="1">
      <alignment horizontal="right" vertical="center" wrapText="1"/>
    </xf>
    <xf numFmtId="0" fontId="2" fillId="0" borderId="10" xfId="0" applyFont="1" applyBorder="1" applyAlignment="1">
      <alignment horizontal="right" vertical="center" wrapText="1"/>
    </xf>
    <xf numFmtId="0" fontId="2" fillId="0" borderId="56" xfId="0" applyFont="1" applyBorder="1" applyAlignment="1">
      <alignment horizontal="right" vertical="center" wrapText="1"/>
    </xf>
    <xf numFmtId="0" fontId="2" fillId="0" borderId="14" xfId="0" applyFont="1" applyBorder="1" applyAlignment="1">
      <alignment horizontal="right" vertical="center" wrapText="1"/>
    </xf>
    <xf numFmtId="0" fontId="2" fillId="0" borderId="15" xfId="0" applyFont="1" applyBorder="1" applyAlignment="1">
      <alignment horizontal="right" vertical="center" wrapText="1"/>
    </xf>
    <xf numFmtId="0" fontId="2" fillId="0" borderId="57" xfId="0" applyFont="1" applyBorder="1" applyAlignment="1">
      <alignment horizontal="right" vertical="center" wrapText="1"/>
    </xf>
    <xf numFmtId="0" fontId="2" fillId="0" borderId="58" xfId="0" applyFont="1" applyBorder="1" applyAlignment="1">
      <alignment horizontal="right" vertical="center" wrapText="1"/>
    </xf>
    <xf numFmtId="0" fontId="2" fillId="0" borderId="47" xfId="0" applyFont="1" applyBorder="1" applyAlignment="1">
      <alignment horizontal="right" vertical="center" wrapText="1"/>
    </xf>
    <xf numFmtId="0" fontId="2" fillId="0" borderId="59" xfId="0" applyFont="1" applyBorder="1" applyAlignment="1">
      <alignment horizontal="right" vertical="center" wrapText="1"/>
    </xf>
    <xf numFmtId="0" fontId="5" fillId="0" borderId="15" xfId="0" applyFont="1" applyBorder="1" applyAlignment="1">
      <alignment horizontal="left"/>
    </xf>
    <xf numFmtId="0" fontId="5" fillId="0" borderId="15" xfId="0" applyFont="1" applyBorder="1" applyAlignment="1">
      <alignment horizontal="center"/>
    </xf>
    <xf numFmtId="0" fontId="7" fillId="3" borderId="15" xfId="0" applyFont="1" applyFill="1" applyBorder="1" applyAlignment="1">
      <alignment horizontal="center" vertical="center"/>
    </xf>
    <xf numFmtId="0" fontId="4" fillId="3" borderId="15" xfId="0" applyFont="1" applyFill="1" applyBorder="1" applyAlignment="1">
      <alignment horizontal="center" vertical="center"/>
    </xf>
    <xf numFmtId="0" fontId="9" fillId="0" borderId="15" xfId="0" applyFont="1" applyBorder="1" applyAlignment="1">
      <alignment horizontal="center" wrapText="1"/>
    </xf>
    <xf numFmtId="0" fontId="7" fillId="3" borderId="15"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5" fillId="0" borderId="14" xfId="0" applyFont="1" applyBorder="1" applyAlignment="1">
      <alignment horizontal="left" vertical="center"/>
    </xf>
    <xf numFmtId="0" fontId="5" fillId="0" borderId="15" xfId="0" applyFont="1" applyBorder="1" applyAlignment="1">
      <alignment horizontal="left" vertical="center" wrapText="1"/>
    </xf>
    <xf numFmtId="0" fontId="5" fillId="0" borderId="57" xfId="0" applyFont="1" applyBorder="1" applyAlignment="1">
      <alignment horizontal="left" vertical="center" wrapText="1"/>
    </xf>
    <xf numFmtId="0" fontId="7" fillId="3" borderId="60"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0" xfId="0" applyFont="1" applyBorder="1" applyAlignment="1">
      <alignment horizontal="left" vertical="center" wrapText="1"/>
    </xf>
    <xf numFmtId="0" fontId="5" fillId="0" borderId="56" xfId="0" applyFont="1" applyBorder="1" applyAlignment="1">
      <alignment horizontal="left" vertical="center" wrapText="1"/>
    </xf>
    <xf numFmtId="0" fontId="5" fillId="0" borderId="57" xfId="0" applyFont="1" applyBorder="1" applyAlignment="1">
      <alignment horizontal="left" vertical="center"/>
    </xf>
    <xf numFmtId="0" fontId="5" fillId="0" borderId="14" xfId="0" applyFont="1" applyBorder="1" applyAlignment="1">
      <alignment horizontal="left" vertical="center" wrapText="1"/>
    </xf>
    <xf numFmtId="0" fontId="5" fillId="0" borderId="58" xfId="0" applyFont="1" applyBorder="1" applyAlignment="1">
      <alignment horizontal="left" vertical="center"/>
    </xf>
    <xf numFmtId="0" fontId="5" fillId="0" borderId="47" xfId="0" applyFont="1" applyBorder="1" applyAlignment="1">
      <alignment horizontal="left" vertical="center"/>
    </xf>
    <xf numFmtId="0" fontId="5" fillId="0" borderId="59" xfId="0" applyFont="1" applyBorder="1" applyAlignment="1">
      <alignment horizontal="left" vertical="center"/>
    </xf>
  </cellXfs>
  <cellStyles count="3">
    <cellStyle name="Currency" xfId="1" builtinId="4"/>
    <cellStyle name="Hyperlink" xfId="2"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373064</xdr:colOff>
      <xdr:row>0</xdr:row>
      <xdr:rowOff>79375</xdr:rowOff>
    </xdr:from>
    <xdr:to>
      <xdr:col>0</xdr:col>
      <xdr:colOff>1287463</xdr:colOff>
      <xdr:row>5</xdr:row>
      <xdr:rowOff>47624</xdr:rowOff>
    </xdr:to>
    <xdr:pic>
      <xdr:nvPicPr>
        <xdr:cNvPr id="5" name="Pictur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369889" y="82550"/>
          <a:ext cx="908049" cy="88899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390525</xdr:colOff>
      <xdr:row>0</xdr:row>
      <xdr:rowOff>133350</xdr:rowOff>
    </xdr:from>
    <xdr:to>
      <xdr:col>0</xdr:col>
      <xdr:colOff>1227504</xdr:colOff>
      <xdr:row>5</xdr:row>
      <xdr:rowOff>46241</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7350" y="133350"/>
          <a:ext cx="833804" cy="83681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1054100</xdr:colOff>
          <xdr:row>60</xdr:row>
          <xdr:rowOff>165100</xdr:rowOff>
        </xdr:from>
        <xdr:to>
          <xdr:col>0</xdr:col>
          <xdr:colOff>1816100</xdr:colOff>
          <xdr:row>60</xdr:row>
          <xdr:rowOff>387350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1022350</xdr:colOff>
          <xdr:row>61</xdr:row>
          <xdr:rowOff>304800</xdr:rowOff>
        </xdr:from>
        <xdr:to>
          <xdr:col>0</xdr:col>
          <xdr:colOff>1797050</xdr:colOff>
          <xdr:row>61</xdr:row>
          <xdr:rowOff>520700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333375</xdr:colOff>
      <xdr:row>0</xdr:row>
      <xdr:rowOff>119063</xdr:rowOff>
    </xdr:from>
    <xdr:to>
      <xdr:col>0</xdr:col>
      <xdr:colOff>1173163</xdr:colOff>
      <xdr:row>5</xdr:row>
      <xdr:rowOff>1588</xdr:rowOff>
    </xdr:to>
    <xdr:pic>
      <xdr:nvPicPr>
        <xdr:cNvPr id="5" name="Picture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330200" y="122238"/>
          <a:ext cx="839788" cy="8032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411753</xdr:colOff>
      <xdr:row>0</xdr:row>
      <xdr:rowOff>133350</xdr:rowOff>
    </xdr:from>
    <xdr:to>
      <xdr:col>0</xdr:col>
      <xdr:colOff>1227181</xdr:colOff>
      <xdr:row>5</xdr:row>
      <xdr:rowOff>47078</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411753" y="133350"/>
          <a:ext cx="821778" cy="82177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411753</xdr:colOff>
      <xdr:row>0</xdr:row>
      <xdr:rowOff>133350</xdr:rowOff>
    </xdr:from>
    <xdr:to>
      <xdr:col>0</xdr:col>
      <xdr:colOff>1230356</xdr:colOff>
      <xdr:row>5</xdr:row>
      <xdr:rowOff>50253</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411753" y="133350"/>
          <a:ext cx="821778" cy="821778"/>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64CB3-B084-4E5C-9392-ACF8AC352432}">
  <sheetPr codeName="Sheet1"/>
  <dimension ref="A1:I120"/>
  <sheetViews>
    <sheetView showGridLines="0" tabSelected="1" zoomScale="70" zoomScaleNormal="70" workbookViewId="0">
      <selection activeCell="I11" sqref="I11"/>
    </sheetView>
  </sheetViews>
  <sheetFormatPr defaultColWidth="8.7109375" defaultRowHeight="14.45" outlineLevelRow="1"/>
  <cols>
    <col min="1" max="1" width="34.140625" style="9" customWidth="1"/>
    <col min="2" max="2" width="36.85546875" style="9" customWidth="1"/>
    <col min="3" max="3" width="18.85546875" style="9" customWidth="1"/>
    <col min="4" max="4" width="14.7109375" style="10" customWidth="1"/>
    <col min="5" max="5" width="14.42578125" style="9" customWidth="1"/>
    <col min="6" max="6" width="12.140625" style="9" customWidth="1"/>
    <col min="7" max="7" width="9.42578125" style="9" customWidth="1"/>
    <col min="8" max="8" width="14.140625" style="9" customWidth="1"/>
    <col min="9" max="9" width="69.28515625" style="9" customWidth="1"/>
    <col min="10" max="16384" width="8.7109375" style="9"/>
  </cols>
  <sheetData>
    <row r="1" spans="1:9">
      <c r="A1" s="127" t="s">
        <v>0</v>
      </c>
      <c r="B1" s="128"/>
      <c r="C1" s="128"/>
      <c r="D1" s="128"/>
      <c r="E1" s="128"/>
      <c r="F1" s="128"/>
      <c r="G1" s="128"/>
      <c r="H1" s="129"/>
    </row>
    <row r="2" spans="1:9">
      <c r="A2" s="130"/>
      <c r="B2" s="131"/>
      <c r="C2" s="131"/>
      <c r="D2" s="131"/>
      <c r="E2" s="131"/>
      <c r="F2" s="131"/>
      <c r="G2" s="131"/>
      <c r="H2" s="132"/>
    </row>
    <row r="3" spans="1:9">
      <c r="A3" s="130"/>
      <c r="B3" s="131"/>
      <c r="C3" s="131"/>
      <c r="D3" s="131"/>
      <c r="E3" s="131"/>
      <c r="F3" s="131"/>
      <c r="G3" s="131"/>
      <c r="H3" s="132"/>
    </row>
    <row r="4" spans="1:9">
      <c r="A4" s="130"/>
      <c r="B4" s="131"/>
      <c r="C4" s="131"/>
      <c r="D4" s="131"/>
      <c r="E4" s="131"/>
      <c r="F4" s="131"/>
      <c r="G4" s="131"/>
      <c r="H4" s="132"/>
    </row>
    <row r="5" spans="1:9">
      <c r="A5" s="130"/>
      <c r="B5" s="131"/>
      <c r="C5" s="131"/>
      <c r="D5" s="131"/>
      <c r="E5" s="131"/>
      <c r="F5" s="131"/>
      <c r="G5" s="131"/>
      <c r="H5" s="132"/>
    </row>
    <row r="6" spans="1:9" ht="15" thickBot="1">
      <c r="A6" s="133"/>
      <c r="B6" s="134"/>
      <c r="C6" s="134"/>
      <c r="D6" s="134"/>
      <c r="E6" s="134"/>
      <c r="F6" s="134"/>
      <c r="G6" s="134"/>
      <c r="H6" s="135"/>
    </row>
    <row r="7" spans="1:9">
      <c r="A7" s="147" t="s">
        <v>1</v>
      </c>
      <c r="B7" s="148"/>
      <c r="C7" s="136"/>
      <c r="D7" s="137"/>
      <c r="E7" s="137"/>
      <c r="F7" s="137"/>
      <c r="G7" s="137"/>
      <c r="H7" s="138"/>
    </row>
    <row r="8" spans="1:9">
      <c r="A8" s="39" t="s">
        <v>2</v>
      </c>
      <c r="B8" s="48" t="str">
        <f>IF(C7="AECOM","21-064-002-C858",IF(C7="Grantworks","21-064-001-C847",""))</f>
        <v/>
      </c>
      <c r="C8" s="142" t="s">
        <v>3</v>
      </c>
      <c r="D8" s="143"/>
      <c r="E8" s="139"/>
      <c r="F8" s="140"/>
      <c r="G8" s="140"/>
      <c r="H8" s="141"/>
    </row>
    <row r="9" spans="1:9">
      <c r="A9" s="39" t="s">
        <v>4</v>
      </c>
      <c r="B9" s="139"/>
      <c r="C9" s="140"/>
      <c r="D9" s="140"/>
      <c r="E9" s="140"/>
      <c r="F9" s="140"/>
      <c r="G9" s="140"/>
      <c r="H9" s="141"/>
    </row>
    <row r="10" spans="1:9">
      <c r="A10" s="40" t="s">
        <v>5</v>
      </c>
      <c r="B10" s="139"/>
      <c r="C10" s="140"/>
      <c r="D10" s="140"/>
      <c r="E10" s="140"/>
      <c r="F10" s="140"/>
      <c r="G10" s="140"/>
      <c r="H10" s="141"/>
    </row>
    <row r="11" spans="1:9">
      <c r="A11" s="39" t="s">
        <v>6</v>
      </c>
      <c r="B11" s="139"/>
      <c r="C11" s="140"/>
      <c r="D11" s="140"/>
      <c r="E11" s="140"/>
      <c r="F11" s="140"/>
      <c r="G11" s="140"/>
      <c r="H11" s="141"/>
    </row>
    <row r="12" spans="1:9" ht="15" thickBot="1">
      <c r="A12" s="41" t="s">
        <v>7</v>
      </c>
      <c r="B12" s="154"/>
      <c r="C12" s="155"/>
      <c r="D12" s="155"/>
      <c r="E12" s="155"/>
      <c r="F12" s="155"/>
      <c r="G12" s="155"/>
      <c r="H12" s="156"/>
    </row>
    <row r="13" spans="1:9">
      <c r="A13" s="150" t="s">
        <v>8</v>
      </c>
      <c r="B13" s="151"/>
      <c r="C13" s="151"/>
      <c r="D13" s="151"/>
      <c r="E13" s="152"/>
      <c r="F13" s="152"/>
      <c r="G13" s="152"/>
      <c r="H13" s="152"/>
    </row>
    <row r="14" spans="1:9">
      <c r="A14" s="157" t="s">
        <v>9</v>
      </c>
      <c r="B14" s="157"/>
      <c r="C14" s="157"/>
      <c r="D14" s="157"/>
      <c r="E14" s="157"/>
      <c r="F14" s="158"/>
      <c r="G14" s="159"/>
      <c r="H14" s="160"/>
    </row>
    <row r="15" spans="1:9" ht="27" customHeight="1">
      <c r="A15" s="144" t="s">
        <v>10</v>
      </c>
      <c r="B15" s="145"/>
      <c r="C15" s="145"/>
      <c r="D15" s="145"/>
      <c r="E15" s="146"/>
      <c r="F15" s="96"/>
      <c r="G15" s="97"/>
      <c r="H15" s="98"/>
      <c r="I15" s="22"/>
    </row>
    <row r="16" spans="1:9" ht="27" customHeight="1">
      <c r="A16" s="149" t="s">
        <v>11</v>
      </c>
      <c r="B16" s="149"/>
      <c r="C16" s="149"/>
      <c r="D16" s="149"/>
      <c r="E16" s="149"/>
      <c r="F16" s="149"/>
      <c r="G16" s="149"/>
      <c r="H16" s="149"/>
      <c r="I16" s="22"/>
    </row>
    <row r="17" spans="1:9">
      <c r="A17" s="150" t="s">
        <v>12</v>
      </c>
      <c r="B17" s="151"/>
      <c r="C17" s="151"/>
      <c r="D17" s="151"/>
      <c r="E17" s="152"/>
      <c r="F17" s="152"/>
      <c r="G17" s="152"/>
      <c r="H17" s="152"/>
    </row>
    <row r="18" spans="1:9" ht="76.5" customHeight="1" thickBot="1">
      <c r="A18" s="153" t="s">
        <v>13</v>
      </c>
      <c r="B18" s="153"/>
      <c r="C18" s="153"/>
      <c r="D18" s="153"/>
      <c r="E18" s="153"/>
      <c r="F18" s="153"/>
      <c r="G18" s="153"/>
      <c r="H18" s="153"/>
      <c r="I18" s="27"/>
    </row>
    <row r="19" spans="1:9" s="19" customFormat="1" ht="44.1" customHeight="1" thickBot="1">
      <c r="A19" s="161" t="s">
        <v>14</v>
      </c>
      <c r="B19" s="161"/>
      <c r="C19" s="161"/>
      <c r="D19" s="42" t="s">
        <v>15</v>
      </c>
      <c r="E19" s="43" t="s">
        <v>16</v>
      </c>
      <c r="F19" s="44" t="s">
        <v>17</v>
      </c>
      <c r="G19" s="43" t="s">
        <v>18</v>
      </c>
      <c r="H19" s="44" t="s">
        <v>19</v>
      </c>
      <c r="I19" s="23"/>
    </row>
    <row r="20" spans="1:9">
      <c r="A20" s="162"/>
      <c r="B20" s="162"/>
      <c r="C20" s="162"/>
      <c r="D20" s="37"/>
      <c r="E20" s="36"/>
      <c r="F20" s="36"/>
      <c r="G20" s="36"/>
      <c r="H20" s="35"/>
    </row>
    <row r="21" spans="1:9">
      <c r="A21" s="126"/>
      <c r="B21" s="126"/>
      <c r="C21" s="126"/>
      <c r="D21" s="70"/>
      <c r="E21" s="1"/>
      <c r="F21" s="1"/>
      <c r="G21" s="1"/>
      <c r="H21" s="20"/>
    </row>
    <row r="22" spans="1:9">
      <c r="A22" s="126"/>
      <c r="B22" s="126"/>
      <c r="C22" s="126"/>
      <c r="D22" s="70"/>
      <c r="E22" s="1"/>
      <c r="F22" s="1"/>
      <c r="G22" s="1"/>
      <c r="H22" s="20"/>
    </row>
    <row r="23" spans="1:9">
      <c r="A23" s="126"/>
      <c r="B23" s="126"/>
      <c r="C23" s="126"/>
      <c r="D23" s="70"/>
      <c r="E23" s="1"/>
      <c r="F23" s="1"/>
      <c r="G23" s="1"/>
      <c r="H23" s="20"/>
    </row>
    <row r="24" spans="1:9">
      <c r="A24" s="126"/>
      <c r="B24" s="126"/>
      <c r="C24" s="126"/>
      <c r="D24" s="70"/>
      <c r="E24" s="1"/>
      <c r="F24" s="1"/>
      <c r="G24" s="1"/>
      <c r="H24" s="20"/>
    </row>
    <row r="25" spans="1:9">
      <c r="A25" s="126"/>
      <c r="B25" s="126"/>
      <c r="C25" s="126"/>
      <c r="D25" s="70"/>
      <c r="E25" s="1"/>
      <c r="F25" s="1"/>
      <c r="G25" s="1"/>
      <c r="H25" s="20"/>
    </row>
    <row r="26" spans="1:9">
      <c r="A26" s="126"/>
      <c r="B26" s="126"/>
      <c r="C26" s="126"/>
      <c r="D26" s="70"/>
      <c r="E26" s="1"/>
      <c r="F26" s="1"/>
      <c r="G26" s="1"/>
      <c r="H26" s="20"/>
    </row>
    <row r="27" spans="1:9">
      <c r="A27" s="126"/>
      <c r="B27" s="126"/>
      <c r="C27" s="126"/>
      <c r="D27" s="70"/>
      <c r="E27" s="1"/>
      <c r="F27" s="1"/>
      <c r="G27" s="1"/>
      <c r="H27" s="20"/>
    </row>
    <row r="28" spans="1:9">
      <c r="A28" s="126"/>
      <c r="B28" s="126"/>
      <c r="C28" s="126"/>
      <c r="D28" s="70"/>
      <c r="E28" s="1"/>
      <c r="F28" s="1"/>
      <c r="G28" s="1"/>
      <c r="H28" s="20"/>
    </row>
    <row r="29" spans="1:9">
      <c r="A29" s="126"/>
      <c r="B29" s="126"/>
      <c r="C29" s="126"/>
      <c r="D29" s="70"/>
      <c r="E29" s="1"/>
      <c r="F29" s="1"/>
      <c r="G29" s="1"/>
      <c r="H29" s="20"/>
    </row>
    <row r="30" spans="1:9">
      <c r="A30" s="126"/>
      <c r="B30" s="126"/>
      <c r="C30" s="126"/>
      <c r="D30" s="70"/>
      <c r="E30" s="1"/>
      <c r="F30" s="1"/>
      <c r="G30" s="1"/>
      <c r="H30" s="20"/>
    </row>
    <row r="31" spans="1:9">
      <c r="A31" s="126"/>
      <c r="B31" s="126"/>
      <c r="C31" s="126"/>
      <c r="D31" s="70"/>
      <c r="E31" s="1"/>
      <c r="F31" s="1"/>
      <c r="G31" s="1"/>
      <c r="H31" s="20"/>
    </row>
    <row r="32" spans="1:9">
      <c r="A32" s="96"/>
      <c r="B32" s="97"/>
      <c r="C32" s="98"/>
      <c r="D32" s="71"/>
      <c r="E32" s="1"/>
      <c r="F32" s="1"/>
      <c r="G32" s="1"/>
      <c r="H32" s="20"/>
      <c r="I32" s="12" t="s">
        <v>20</v>
      </c>
    </row>
    <row r="33" spans="1:8">
      <c r="A33" s="96"/>
      <c r="B33" s="97"/>
      <c r="C33" s="98"/>
      <c r="D33" s="71"/>
      <c r="E33" s="1"/>
      <c r="F33" s="1"/>
      <c r="G33" s="1"/>
      <c r="H33" s="20"/>
    </row>
    <row r="34" spans="1:8">
      <c r="A34" s="96"/>
      <c r="B34" s="97"/>
      <c r="C34" s="98"/>
      <c r="D34" s="71"/>
      <c r="E34" s="1"/>
      <c r="F34" s="1"/>
      <c r="G34" s="1"/>
      <c r="H34" s="20"/>
    </row>
    <row r="35" spans="1:8">
      <c r="A35" s="96"/>
      <c r="B35" s="97"/>
      <c r="C35" s="98"/>
      <c r="D35" s="71"/>
      <c r="E35" s="1"/>
      <c r="F35" s="1"/>
      <c r="G35" s="1"/>
      <c r="H35" s="20"/>
    </row>
    <row r="36" spans="1:8" hidden="1" outlineLevel="1">
      <c r="A36" s="96"/>
      <c r="B36" s="97"/>
      <c r="C36" s="98"/>
      <c r="D36" s="71"/>
      <c r="E36" s="1"/>
      <c r="F36" s="1"/>
      <c r="G36" s="1"/>
      <c r="H36" s="20"/>
    </row>
    <row r="37" spans="1:8" hidden="1" outlineLevel="1">
      <c r="A37" s="96"/>
      <c r="B37" s="97"/>
      <c r="C37" s="98"/>
      <c r="D37" s="71"/>
      <c r="E37" s="1"/>
      <c r="F37" s="1"/>
      <c r="G37" s="1"/>
      <c r="H37" s="20"/>
    </row>
    <row r="38" spans="1:8" hidden="1" outlineLevel="1">
      <c r="A38" s="96"/>
      <c r="B38" s="97"/>
      <c r="C38" s="98"/>
      <c r="D38" s="71"/>
      <c r="E38" s="1"/>
      <c r="F38" s="1"/>
      <c r="G38" s="1"/>
      <c r="H38" s="20"/>
    </row>
    <row r="39" spans="1:8" hidden="1" outlineLevel="1">
      <c r="A39" s="96"/>
      <c r="B39" s="97"/>
      <c r="C39" s="98"/>
      <c r="D39" s="71"/>
      <c r="E39" s="1"/>
      <c r="F39" s="1"/>
      <c r="G39" s="1"/>
      <c r="H39" s="20"/>
    </row>
    <row r="40" spans="1:8" hidden="1" outlineLevel="1">
      <c r="A40" s="96"/>
      <c r="B40" s="97"/>
      <c r="C40" s="98"/>
      <c r="D40" s="71"/>
      <c r="E40" s="1"/>
      <c r="F40" s="1"/>
      <c r="G40" s="1"/>
      <c r="H40" s="20"/>
    </row>
    <row r="41" spans="1:8" hidden="1" outlineLevel="1">
      <c r="A41" s="96"/>
      <c r="B41" s="97"/>
      <c r="C41" s="98"/>
      <c r="D41" s="71"/>
      <c r="E41" s="1"/>
      <c r="F41" s="1"/>
      <c r="G41" s="1"/>
      <c r="H41" s="20"/>
    </row>
    <row r="42" spans="1:8" hidden="1" outlineLevel="1">
      <c r="A42" s="96"/>
      <c r="B42" s="97"/>
      <c r="C42" s="98"/>
      <c r="D42" s="71"/>
      <c r="E42" s="1"/>
      <c r="F42" s="1"/>
      <c r="G42" s="1"/>
      <c r="H42" s="20"/>
    </row>
    <row r="43" spans="1:8" hidden="1" outlineLevel="1">
      <c r="A43" s="96"/>
      <c r="B43" s="97"/>
      <c r="C43" s="98"/>
      <c r="D43" s="71"/>
      <c r="E43" s="1"/>
      <c r="F43" s="1"/>
      <c r="G43" s="1"/>
      <c r="H43" s="20"/>
    </row>
    <row r="44" spans="1:8" hidden="1" outlineLevel="1">
      <c r="A44" s="96"/>
      <c r="B44" s="97"/>
      <c r="C44" s="98"/>
      <c r="D44" s="71"/>
      <c r="E44" s="1"/>
      <c r="F44" s="1"/>
      <c r="G44" s="1"/>
      <c r="H44" s="20"/>
    </row>
    <row r="45" spans="1:8" hidden="1" outlineLevel="1">
      <c r="A45" s="96"/>
      <c r="B45" s="97"/>
      <c r="C45" s="98"/>
      <c r="D45" s="71"/>
      <c r="E45" s="1"/>
      <c r="F45" s="1"/>
      <c r="G45" s="1"/>
      <c r="H45" s="20"/>
    </row>
    <row r="46" spans="1:8" hidden="1" outlineLevel="1">
      <c r="A46" s="96"/>
      <c r="B46" s="97"/>
      <c r="C46" s="98"/>
      <c r="D46" s="71"/>
      <c r="E46" s="1"/>
      <c r="F46" s="1"/>
      <c r="G46" s="1"/>
      <c r="H46" s="20"/>
    </row>
    <row r="47" spans="1:8" hidden="1" outlineLevel="1">
      <c r="A47" s="96"/>
      <c r="B47" s="97"/>
      <c r="C47" s="98"/>
      <c r="D47" s="71"/>
      <c r="E47" s="1"/>
      <c r="F47" s="1"/>
      <c r="G47" s="1"/>
      <c r="H47" s="20"/>
    </row>
    <row r="48" spans="1:8" hidden="1" outlineLevel="1">
      <c r="A48" s="96"/>
      <c r="B48" s="97"/>
      <c r="C48" s="98"/>
      <c r="D48" s="71"/>
      <c r="E48" s="1"/>
      <c r="F48" s="1"/>
      <c r="G48" s="1"/>
      <c r="H48" s="20"/>
    </row>
    <row r="49" spans="1:8" hidden="1" outlineLevel="1">
      <c r="A49" s="96"/>
      <c r="B49" s="97"/>
      <c r="C49" s="98"/>
      <c r="D49" s="71"/>
      <c r="E49" s="1"/>
      <c r="F49" s="1"/>
      <c r="G49" s="1"/>
      <c r="H49" s="20"/>
    </row>
    <row r="50" spans="1:8" hidden="1" outlineLevel="1">
      <c r="A50" s="96"/>
      <c r="B50" s="97"/>
      <c r="C50" s="98"/>
      <c r="D50" s="71"/>
      <c r="E50" s="1"/>
      <c r="F50" s="1"/>
      <c r="G50" s="1"/>
      <c r="H50" s="20"/>
    </row>
    <row r="51" spans="1:8" collapsed="1">
      <c r="A51" s="96"/>
      <c r="B51" s="97"/>
      <c r="C51" s="98"/>
      <c r="D51" s="71"/>
      <c r="E51" s="1"/>
      <c r="F51" s="1"/>
      <c r="G51" s="1"/>
      <c r="H51" s="20"/>
    </row>
    <row r="52" spans="1:8" hidden="1" outlineLevel="1">
      <c r="A52" s="96"/>
      <c r="B52" s="97"/>
      <c r="C52" s="98"/>
      <c r="D52" s="71"/>
      <c r="E52" s="1"/>
      <c r="F52" s="1"/>
      <c r="G52" s="1"/>
      <c r="H52" s="20"/>
    </row>
    <row r="53" spans="1:8" hidden="1" outlineLevel="1">
      <c r="A53" s="96"/>
      <c r="B53" s="97"/>
      <c r="C53" s="98"/>
      <c r="D53" s="71"/>
      <c r="E53" s="1"/>
      <c r="F53" s="1"/>
      <c r="G53" s="1"/>
      <c r="H53" s="20"/>
    </row>
    <row r="54" spans="1:8" hidden="1" outlineLevel="1">
      <c r="A54" s="96"/>
      <c r="B54" s="97"/>
      <c r="C54" s="98"/>
      <c r="D54" s="71"/>
      <c r="E54" s="1"/>
      <c r="F54" s="1"/>
      <c r="G54" s="1"/>
      <c r="H54" s="20"/>
    </row>
    <row r="55" spans="1:8" hidden="1" outlineLevel="1">
      <c r="A55" s="96"/>
      <c r="B55" s="97"/>
      <c r="C55" s="98"/>
      <c r="D55" s="71"/>
      <c r="E55" s="1"/>
      <c r="F55" s="1"/>
      <c r="G55" s="1"/>
      <c r="H55" s="20"/>
    </row>
    <row r="56" spans="1:8" hidden="1" outlineLevel="1">
      <c r="A56" s="96"/>
      <c r="B56" s="97"/>
      <c r="C56" s="98"/>
      <c r="D56" s="71"/>
      <c r="E56" s="1"/>
      <c r="F56" s="1"/>
      <c r="G56" s="1"/>
      <c r="H56" s="20"/>
    </row>
    <row r="57" spans="1:8" hidden="1" outlineLevel="1">
      <c r="A57" s="96"/>
      <c r="B57" s="97"/>
      <c r="C57" s="98"/>
      <c r="D57" s="71"/>
      <c r="E57" s="1"/>
      <c r="F57" s="1"/>
      <c r="G57" s="1"/>
      <c r="H57" s="20"/>
    </row>
    <row r="58" spans="1:8" hidden="1" outlineLevel="1">
      <c r="A58" s="96"/>
      <c r="B58" s="97"/>
      <c r="C58" s="98"/>
      <c r="D58" s="71"/>
      <c r="E58" s="1"/>
      <c r="F58" s="1"/>
      <c r="G58" s="1"/>
      <c r="H58" s="20"/>
    </row>
    <row r="59" spans="1:8" hidden="1" outlineLevel="1">
      <c r="A59" s="96"/>
      <c r="B59" s="97"/>
      <c r="C59" s="98"/>
      <c r="D59" s="71"/>
      <c r="E59" s="1"/>
      <c r="F59" s="1"/>
      <c r="G59" s="1"/>
      <c r="H59" s="20"/>
    </row>
    <row r="60" spans="1:8" hidden="1" outlineLevel="1">
      <c r="A60" s="96"/>
      <c r="B60" s="97"/>
      <c r="C60" s="98"/>
      <c r="D60" s="71"/>
      <c r="E60" s="1"/>
      <c r="F60" s="1"/>
      <c r="G60" s="1"/>
      <c r="H60" s="20"/>
    </row>
    <row r="61" spans="1:8" hidden="1" outlineLevel="1">
      <c r="A61" s="96"/>
      <c r="B61" s="97"/>
      <c r="C61" s="98"/>
      <c r="D61" s="71"/>
      <c r="E61" s="1"/>
      <c r="F61" s="1"/>
      <c r="G61" s="1"/>
      <c r="H61" s="20"/>
    </row>
    <row r="62" spans="1:8" hidden="1" outlineLevel="1">
      <c r="A62" s="96"/>
      <c r="B62" s="97"/>
      <c r="C62" s="98"/>
      <c r="D62" s="71"/>
      <c r="E62" s="1"/>
      <c r="F62" s="1"/>
      <c r="G62" s="1"/>
      <c r="H62" s="20"/>
    </row>
    <row r="63" spans="1:8" hidden="1" outlineLevel="1">
      <c r="A63" s="96"/>
      <c r="B63" s="97"/>
      <c r="C63" s="98"/>
      <c r="D63" s="71"/>
      <c r="E63" s="1"/>
      <c r="F63" s="1"/>
      <c r="G63" s="1"/>
      <c r="H63" s="20"/>
    </row>
    <row r="64" spans="1:8" hidden="1" outlineLevel="1">
      <c r="A64" s="96"/>
      <c r="B64" s="97"/>
      <c r="C64" s="98"/>
      <c r="D64" s="71"/>
      <c r="E64" s="1"/>
      <c r="F64" s="1"/>
      <c r="G64" s="1"/>
      <c r="H64" s="20"/>
    </row>
    <row r="65" spans="1:8" hidden="1" outlineLevel="1">
      <c r="A65" s="96"/>
      <c r="B65" s="97"/>
      <c r="C65" s="98"/>
      <c r="D65" s="71"/>
      <c r="E65" s="1"/>
      <c r="F65" s="1"/>
      <c r="G65" s="1"/>
      <c r="H65" s="20"/>
    </row>
    <row r="66" spans="1:8" hidden="1" outlineLevel="1">
      <c r="A66" s="96"/>
      <c r="B66" s="97"/>
      <c r="C66" s="98"/>
      <c r="D66" s="71"/>
      <c r="E66" s="1"/>
      <c r="F66" s="1"/>
      <c r="G66" s="1"/>
      <c r="H66" s="20"/>
    </row>
    <row r="67" spans="1:8" hidden="1" outlineLevel="1">
      <c r="A67" s="96"/>
      <c r="B67" s="97"/>
      <c r="C67" s="98"/>
      <c r="D67" s="71"/>
      <c r="E67" s="1"/>
      <c r="F67" s="1"/>
      <c r="G67" s="1"/>
      <c r="H67" s="20"/>
    </row>
    <row r="68" spans="1:8" hidden="1" outlineLevel="1">
      <c r="A68" s="96"/>
      <c r="B68" s="97"/>
      <c r="C68" s="98"/>
      <c r="D68" s="71"/>
      <c r="E68" s="1"/>
      <c r="F68" s="1"/>
      <c r="G68" s="1"/>
      <c r="H68" s="20"/>
    </row>
    <row r="69" spans="1:8" hidden="1" outlineLevel="1">
      <c r="A69" s="96"/>
      <c r="B69" s="97"/>
      <c r="C69" s="98"/>
      <c r="D69" s="71"/>
      <c r="E69" s="1"/>
      <c r="F69" s="1"/>
      <c r="G69" s="1"/>
      <c r="H69" s="20"/>
    </row>
    <row r="70" spans="1:8" hidden="1" outlineLevel="1">
      <c r="A70" s="96"/>
      <c r="B70" s="97"/>
      <c r="C70" s="98"/>
      <c r="D70" s="71"/>
      <c r="E70" s="1"/>
      <c r="F70" s="1"/>
      <c r="G70" s="1"/>
      <c r="H70" s="20"/>
    </row>
    <row r="71" spans="1:8" hidden="1" outlineLevel="1">
      <c r="A71" s="96"/>
      <c r="B71" s="97"/>
      <c r="C71" s="98"/>
      <c r="D71" s="71"/>
      <c r="E71" s="1"/>
      <c r="F71" s="1"/>
      <c r="G71" s="1"/>
      <c r="H71" s="20"/>
    </row>
    <row r="72" spans="1:8" hidden="1" outlineLevel="1">
      <c r="A72" s="96"/>
      <c r="B72" s="97"/>
      <c r="C72" s="98"/>
      <c r="D72" s="71"/>
      <c r="E72" s="1"/>
      <c r="F72" s="1"/>
      <c r="G72" s="1"/>
      <c r="H72" s="20"/>
    </row>
    <row r="73" spans="1:8" hidden="1" outlineLevel="1">
      <c r="A73" s="96"/>
      <c r="B73" s="97"/>
      <c r="C73" s="98"/>
      <c r="D73" s="71"/>
      <c r="E73" s="1"/>
      <c r="F73" s="1"/>
      <c r="G73" s="1"/>
      <c r="H73" s="20"/>
    </row>
    <row r="74" spans="1:8" hidden="1" outlineLevel="1">
      <c r="A74" s="96"/>
      <c r="B74" s="97"/>
      <c r="C74" s="98"/>
      <c r="D74" s="71"/>
      <c r="E74" s="1"/>
      <c r="F74" s="1"/>
      <c r="G74" s="1"/>
      <c r="H74" s="20"/>
    </row>
    <row r="75" spans="1:8" hidden="1" outlineLevel="1">
      <c r="A75" s="96"/>
      <c r="B75" s="97"/>
      <c r="C75" s="98"/>
      <c r="D75" s="71"/>
      <c r="E75" s="1"/>
      <c r="F75" s="1"/>
      <c r="G75" s="1"/>
      <c r="H75" s="20"/>
    </row>
    <row r="76" spans="1:8" collapsed="1">
      <c r="A76" s="96"/>
      <c r="B76" s="97"/>
      <c r="C76" s="98"/>
      <c r="D76" s="71"/>
      <c r="E76" s="1"/>
      <c r="F76" s="1"/>
      <c r="G76" s="1"/>
      <c r="H76" s="20"/>
    </row>
    <row r="77" spans="1:8" hidden="1" outlineLevel="1">
      <c r="A77" s="96"/>
      <c r="B77" s="97"/>
      <c r="C77" s="98"/>
      <c r="D77" s="71"/>
      <c r="E77" s="1"/>
      <c r="F77" s="1"/>
      <c r="G77" s="1"/>
      <c r="H77" s="20"/>
    </row>
    <row r="78" spans="1:8" hidden="1" outlineLevel="1">
      <c r="A78" s="96"/>
      <c r="B78" s="97"/>
      <c r="C78" s="98"/>
      <c r="D78" s="71"/>
      <c r="E78" s="1"/>
      <c r="F78" s="1"/>
      <c r="G78" s="1"/>
      <c r="H78" s="20"/>
    </row>
    <row r="79" spans="1:8" hidden="1" outlineLevel="1">
      <c r="A79" s="96"/>
      <c r="B79" s="97"/>
      <c r="C79" s="98"/>
      <c r="D79" s="71"/>
      <c r="E79" s="1"/>
      <c r="F79" s="1"/>
      <c r="G79" s="1"/>
      <c r="H79" s="20"/>
    </row>
    <row r="80" spans="1:8" hidden="1" outlineLevel="1">
      <c r="A80" s="96"/>
      <c r="B80" s="97"/>
      <c r="C80" s="98"/>
      <c r="D80" s="71"/>
      <c r="E80" s="1"/>
      <c r="F80" s="1"/>
      <c r="G80" s="1"/>
      <c r="H80" s="20"/>
    </row>
    <row r="81" spans="1:8" hidden="1" outlineLevel="1">
      <c r="A81" s="96"/>
      <c r="B81" s="97"/>
      <c r="C81" s="98"/>
      <c r="D81" s="71"/>
      <c r="E81" s="1"/>
      <c r="F81" s="1"/>
      <c r="G81" s="1"/>
      <c r="H81" s="20"/>
    </row>
    <row r="82" spans="1:8" hidden="1" outlineLevel="1">
      <c r="A82" s="96"/>
      <c r="B82" s="97"/>
      <c r="C82" s="98"/>
      <c r="D82" s="71"/>
      <c r="E82" s="1"/>
      <c r="F82" s="1"/>
      <c r="G82" s="1"/>
      <c r="H82" s="20"/>
    </row>
    <row r="83" spans="1:8" hidden="1" outlineLevel="1">
      <c r="A83" s="96"/>
      <c r="B83" s="97"/>
      <c r="C83" s="98"/>
      <c r="D83" s="71"/>
      <c r="E83" s="1"/>
      <c r="F83" s="1"/>
      <c r="G83" s="1"/>
      <c r="H83" s="20"/>
    </row>
    <row r="84" spans="1:8" hidden="1" outlineLevel="1">
      <c r="A84" s="96"/>
      <c r="B84" s="97"/>
      <c r="C84" s="98"/>
      <c r="D84" s="71"/>
      <c r="E84" s="1"/>
      <c r="F84" s="1"/>
      <c r="G84" s="1"/>
      <c r="H84" s="20"/>
    </row>
    <row r="85" spans="1:8" hidden="1" outlineLevel="1">
      <c r="A85" s="96"/>
      <c r="B85" s="97"/>
      <c r="C85" s="98"/>
      <c r="D85" s="71"/>
      <c r="E85" s="1"/>
      <c r="F85" s="1"/>
      <c r="G85" s="1"/>
      <c r="H85" s="20"/>
    </row>
    <row r="86" spans="1:8" hidden="1" outlineLevel="1">
      <c r="A86" s="96"/>
      <c r="B86" s="97"/>
      <c r="C86" s="98"/>
      <c r="D86" s="71"/>
      <c r="E86" s="1"/>
      <c r="F86" s="1"/>
      <c r="G86" s="1"/>
      <c r="H86" s="20"/>
    </row>
    <row r="87" spans="1:8" hidden="1" outlineLevel="1">
      <c r="A87" s="96"/>
      <c r="B87" s="97"/>
      <c r="C87" s="98"/>
      <c r="D87" s="71"/>
      <c r="E87" s="1"/>
      <c r="F87" s="1"/>
      <c r="G87" s="1"/>
      <c r="H87" s="20"/>
    </row>
    <row r="88" spans="1:8" hidden="1" outlineLevel="1">
      <c r="A88" s="96"/>
      <c r="B88" s="97"/>
      <c r="C88" s="98"/>
      <c r="D88" s="71"/>
      <c r="E88" s="1"/>
      <c r="F88" s="1"/>
      <c r="G88" s="1"/>
      <c r="H88" s="20"/>
    </row>
    <row r="89" spans="1:8" hidden="1" outlineLevel="1">
      <c r="A89" s="96"/>
      <c r="B89" s="97"/>
      <c r="C89" s="98"/>
      <c r="D89" s="71"/>
      <c r="E89" s="1"/>
      <c r="F89" s="1"/>
      <c r="G89" s="1"/>
      <c r="H89" s="20"/>
    </row>
    <row r="90" spans="1:8" hidden="1" outlineLevel="1">
      <c r="A90" s="96"/>
      <c r="B90" s="97"/>
      <c r="C90" s="98"/>
      <c r="D90" s="71"/>
      <c r="E90" s="1"/>
      <c r="F90" s="1"/>
      <c r="G90" s="1"/>
      <c r="H90" s="20"/>
    </row>
    <row r="91" spans="1:8" hidden="1" outlineLevel="1">
      <c r="A91" s="96"/>
      <c r="B91" s="97"/>
      <c r="C91" s="98"/>
      <c r="D91" s="71"/>
      <c r="E91" s="1"/>
      <c r="F91" s="1"/>
      <c r="G91" s="1"/>
      <c r="H91" s="20"/>
    </row>
    <row r="92" spans="1:8" hidden="1" outlineLevel="1">
      <c r="A92" s="96"/>
      <c r="B92" s="97"/>
      <c r="C92" s="98"/>
      <c r="D92" s="71"/>
      <c r="E92" s="1"/>
      <c r="F92" s="1"/>
      <c r="G92" s="1"/>
      <c r="H92" s="20"/>
    </row>
    <row r="93" spans="1:8" hidden="1" outlineLevel="1">
      <c r="A93" s="96"/>
      <c r="B93" s="97"/>
      <c r="C93" s="98"/>
      <c r="D93" s="71"/>
      <c r="E93" s="1"/>
      <c r="F93" s="1"/>
      <c r="G93" s="1"/>
      <c r="H93" s="20"/>
    </row>
    <row r="94" spans="1:8" hidden="1" outlineLevel="1">
      <c r="A94" s="96"/>
      <c r="B94" s="97"/>
      <c r="C94" s="98"/>
      <c r="D94" s="71"/>
      <c r="E94" s="1"/>
      <c r="F94" s="1"/>
      <c r="G94" s="1"/>
      <c r="H94" s="20"/>
    </row>
    <row r="95" spans="1:8" hidden="1" outlineLevel="1">
      <c r="A95" s="96"/>
      <c r="B95" s="97"/>
      <c r="C95" s="98"/>
      <c r="D95" s="71"/>
      <c r="E95" s="1"/>
      <c r="F95" s="1"/>
      <c r="G95" s="1"/>
      <c r="H95" s="20"/>
    </row>
    <row r="96" spans="1:8" hidden="1" outlineLevel="1">
      <c r="A96" s="96"/>
      <c r="B96" s="97"/>
      <c r="C96" s="98"/>
      <c r="D96" s="71"/>
      <c r="E96" s="1"/>
      <c r="F96" s="1"/>
      <c r="G96" s="1"/>
      <c r="H96" s="20"/>
    </row>
    <row r="97" spans="1:9" hidden="1" outlineLevel="1">
      <c r="A97" s="96"/>
      <c r="B97" s="97"/>
      <c r="C97" s="98"/>
      <c r="D97" s="71"/>
      <c r="E97" s="1"/>
      <c r="F97" s="1"/>
      <c r="G97" s="1"/>
      <c r="H97" s="20"/>
    </row>
    <row r="98" spans="1:9" hidden="1" outlineLevel="1">
      <c r="A98" s="96"/>
      <c r="B98" s="97"/>
      <c r="C98" s="98"/>
      <c r="D98" s="71"/>
      <c r="E98" s="1"/>
      <c r="F98" s="1"/>
      <c r="G98" s="1"/>
      <c r="H98" s="20"/>
    </row>
    <row r="99" spans="1:9" hidden="1" outlineLevel="1">
      <c r="A99" s="126"/>
      <c r="B99" s="126"/>
      <c r="C99" s="126"/>
      <c r="D99" s="70"/>
      <c r="E99" s="1"/>
      <c r="F99" s="1"/>
      <c r="G99" s="1"/>
      <c r="H99" s="20"/>
    </row>
    <row r="100" spans="1:9" ht="15" collapsed="1" thickBot="1">
      <c r="A100" s="125"/>
      <c r="B100" s="125"/>
      <c r="C100" s="125"/>
      <c r="D100" s="38"/>
      <c r="E100" s="25"/>
      <c r="F100" s="25"/>
      <c r="G100" s="25"/>
      <c r="H100" s="21"/>
    </row>
    <row r="101" spans="1:9" ht="15" thickBot="1">
      <c r="A101" s="105" t="s">
        <v>21</v>
      </c>
      <c r="B101" s="106"/>
      <c r="C101" s="106"/>
      <c r="D101" s="107"/>
      <c r="E101" s="26">
        <f>SUM(E20:E100)</f>
        <v>0</v>
      </c>
      <c r="F101" s="85"/>
      <c r="G101" s="86"/>
      <c r="H101" s="87"/>
    </row>
    <row r="102" spans="1:9">
      <c r="A102" s="108" t="s">
        <v>22</v>
      </c>
      <c r="B102" s="109"/>
      <c r="C102" s="109"/>
      <c r="D102" s="109"/>
      <c r="E102" s="110"/>
      <c r="F102" s="111"/>
      <c r="G102" s="111"/>
      <c r="H102" s="111"/>
    </row>
    <row r="103" spans="1:9">
      <c r="A103" s="115" t="s">
        <v>23</v>
      </c>
      <c r="B103" s="116"/>
      <c r="C103" s="116"/>
      <c r="D103" s="117"/>
      <c r="E103" s="24">
        <f>SUMIFS(E20:E100, D20:D100, "Repairs", H20:H100, "Yes")+SUMIFS(E20:E100,D20:D100, "Repairs by Contractor", F20:F100, "Yes", G20:G100, "Yes", H20:H100, "Yes")</f>
        <v>0</v>
      </c>
      <c r="F103" s="73"/>
      <c r="G103" s="74"/>
      <c r="H103" s="75"/>
      <c r="I103" s="22"/>
    </row>
    <row r="104" spans="1:9">
      <c r="A104" s="115" t="s">
        <v>24</v>
      </c>
      <c r="B104" s="116"/>
      <c r="C104" s="116"/>
      <c r="D104" s="117"/>
      <c r="E104" s="34">
        <v>50000</v>
      </c>
      <c r="F104" s="76"/>
      <c r="G104" s="77"/>
      <c r="H104" s="78"/>
      <c r="I104" s="22"/>
    </row>
    <row r="105" spans="1:9">
      <c r="A105" s="115" t="s">
        <v>25</v>
      </c>
      <c r="B105" s="116"/>
      <c r="C105" s="116"/>
      <c r="D105" s="117"/>
      <c r="E105" s="14">
        <f>SUMIFS(E20:E100, D20:D100, "TRA", G20:G100, "Yes")</f>
        <v>0</v>
      </c>
      <c r="F105" s="73"/>
      <c r="G105" s="74"/>
      <c r="H105" s="75"/>
      <c r="I105" s="22"/>
    </row>
    <row r="106" spans="1:9">
      <c r="A106" s="115" t="s">
        <v>26</v>
      </c>
      <c r="B106" s="116"/>
      <c r="C106" s="116"/>
      <c r="D106" s="117"/>
      <c r="E106" s="14">
        <f>SUMIFS(E20:E100, D20:D100, "DOB Allowance",  G20:G100, "Yes")</f>
        <v>0</v>
      </c>
      <c r="F106" s="73"/>
      <c r="G106" s="74"/>
      <c r="H106" s="75"/>
      <c r="I106" s="22"/>
    </row>
    <row r="107" spans="1:9" ht="15" thickBot="1">
      <c r="A107" s="115" t="s">
        <v>27</v>
      </c>
      <c r="B107" s="116"/>
      <c r="C107" s="116"/>
      <c r="D107" s="117"/>
      <c r="E107" s="14">
        <f>SUMIFS(E20:E100, D20:D100, "Other Scope", G20:G100, "Yes")</f>
        <v>0</v>
      </c>
      <c r="F107" s="79"/>
      <c r="G107" s="80"/>
      <c r="H107" s="81"/>
      <c r="I107" s="22"/>
    </row>
    <row r="108" spans="1:9" ht="14.45" customHeight="1">
      <c r="A108" s="108" t="s">
        <v>28</v>
      </c>
      <c r="B108" s="109"/>
      <c r="C108" s="109"/>
      <c r="D108" s="109"/>
      <c r="E108" s="110"/>
      <c r="F108" s="111"/>
      <c r="G108" s="111"/>
      <c r="H108" s="111"/>
    </row>
    <row r="109" spans="1:9">
      <c r="A109" s="112" t="s">
        <v>29</v>
      </c>
      <c r="B109" s="113"/>
      <c r="C109" s="113"/>
      <c r="D109" s="114"/>
      <c r="E109" s="14">
        <f>IF(E103&lt;E104, E103, E104)+E107</f>
        <v>0</v>
      </c>
      <c r="F109" s="82"/>
      <c r="G109" s="83"/>
      <c r="H109" s="84"/>
    </row>
    <row r="110" spans="1:9">
      <c r="A110" s="99" t="s">
        <v>30</v>
      </c>
      <c r="B110" s="99"/>
      <c r="C110" s="99"/>
      <c r="D110" s="99"/>
      <c r="E110" s="100"/>
      <c r="F110" s="100"/>
      <c r="G110" s="100"/>
      <c r="H110" s="100"/>
    </row>
    <row r="111" spans="1:9" ht="60.95" customHeight="1">
      <c r="A111" s="101" t="s">
        <v>31</v>
      </c>
      <c r="B111" s="101"/>
      <c r="C111" s="101"/>
      <c r="D111" s="101"/>
      <c r="E111" s="101"/>
      <c r="F111" s="101"/>
      <c r="G111" s="101"/>
      <c r="H111" s="101"/>
    </row>
    <row r="112" spans="1:9" ht="30" customHeight="1" thickBot="1">
      <c r="A112" s="102" t="s">
        <v>32</v>
      </c>
      <c r="B112" s="103"/>
      <c r="C112" s="103"/>
      <c r="D112" s="103"/>
      <c r="E112" s="103"/>
      <c r="F112" s="103"/>
      <c r="G112" s="103"/>
      <c r="H112" s="104"/>
    </row>
    <row r="113" spans="1:8" ht="21.75" customHeight="1" thickBot="1">
      <c r="A113" s="45" t="s">
        <v>33</v>
      </c>
      <c r="B113" s="88">
        <f>B9</f>
        <v>0</v>
      </c>
      <c r="C113" s="88"/>
      <c r="D113" s="88"/>
      <c r="E113" s="88"/>
      <c r="F113" s="90" t="s">
        <v>34</v>
      </c>
      <c r="G113" s="91"/>
      <c r="H113" s="92"/>
    </row>
    <row r="114" spans="1:8" ht="33.75" customHeight="1" thickBot="1">
      <c r="A114" s="46" t="s">
        <v>35</v>
      </c>
      <c r="B114" s="89"/>
      <c r="C114" s="89"/>
      <c r="D114" s="89"/>
      <c r="E114" s="89"/>
      <c r="F114" s="93"/>
      <c r="G114" s="94"/>
      <c r="H114" s="95"/>
    </row>
    <row r="115" spans="1:8" ht="21.75" customHeight="1" thickBot="1">
      <c r="A115" s="47" t="s">
        <v>36</v>
      </c>
      <c r="B115" s="88">
        <f>B10</f>
        <v>0</v>
      </c>
      <c r="C115" s="88"/>
      <c r="D115" s="88"/>
      <c r="E115" s="88"/>
      <c r="F115" s="90" t="s">
        <v>34</v>
      </c>
      <c r="G115" s="91"/>
      <c r="H115" s="92"/>
    </row>
    <row r="116" spans="1:8" ht="33.75" customHeight="1" thickBot="1">
      <c r="A116" s="46" t="s">
        <v>37</v>
      </c>
      <c r="B116" s="89"/>
      <c r="C116" s="89"/>
      <c r="D116" s="89"/>
      <c r="E116" s="89"/>
      <c r="F116" s="93"/>
      <c r="G116" s="94"/>
      <c r="H116" s="95"/>
    </row>
    <row r="117" spans="1:8" ht="21.75" customHeight="1" thickBot="1">
      <c r="A117" s="47" t="s">
        <v>38</v>
      </c>
      <c r="B117" s="88">
        <f>C7</f>
        <v>0</v>
      </c>
      <c r="C117" s="88"/>
      <c r="D117" s="88"/>
      <c r="E117" s="88"/>
      <c r="F117" s="90" t="s">
        <v>34</v>
      </c>
      <c r="G117" s="91"/>
      <c r="H117" s="92"/>
    </row>
    <row r="118" spans="1:8" ht="33.75" customHeight="1" thickBot="1">
      <c r="A118" s="46" t="s">
        <v>39</v>
      </c>
      <c r="B118" s="89"/>
      <c r="C118" s="89"/>
      <c r="D118" s="89"/>
      <c r="E118" s="89"/>
      <c r="F118" s="93"/>
      <c r="G118" s="94"/>
      <c r="H118" s="95"/>
    </row>
    <row r="119" spans="1:8" ht="20.45" customHeight="1" thickBot="1">
      <c r="A119" s="121" t="s">
        <v>40</v>
      </c>
      <c r="B119" s="122"/>
      <c r="C119" s="122"/>
      <c r="D119" s="123" t="s">
        <v>41</v>
      </c>
      <c r="E119" s="123"/>
      <c r="F119" s="123"/>
      <c r="G119" s="123"/>
      <c r="H119" s="124"/>
    </row>
    <row r="120" spans="1:8" ht="35.1" customHeight="1" thickBot="1">
      <c r="A120" s="118" t="s">
        <v>42</v>
      </c>
      <c r="B120" s="119"/>
      <c r="C120" s="119"/>
      <c r="D120" s="119"/>
      <c r="E120" s="119"/>
      <c r="F120" s="119"/>
      <c r="G120" s="119"/>
      <c r="H120" s="120"/>
    </row>
  </sheetData>
  <sheetProtection algorithmName="SHA-512" hashValue="uRhLR8tJcsjTU9MRbtdXABk49sFRAOaXpNlBnCOAp9QBCYkJhQKpo86Vv3POe6JOp9UZHoPSrfQ5ZRGC+bOKjg==" saltValue="0l4jARov/z4I3ZqTLHnDEA==" spinCount="100000" sheet="1" formatCells="0" formatColumns="0" formatRows="0" insertHyperlinks="0"/>
  <mergeCells count="130">
    <mergeCell ref="A13:H13"/>
    <mergeCell ref="A14:E14"/>
    <mergeCell ref="A44:C44"/>
    <mergeCell ref="A31:C31"/>
    <mergeCell ref="F14:H14"/>
    <mergeCell ref="F15:H15"/>
    <mergeCell ref="A32:C32"/>
    <mergeCell ref="A33:C33"/>
    <mergeCell ref="A34:C34"/>
    <mergeCell ref="A28:C28"/>
    <mergeCell ref="A29:C29"/>
    <mergeCell ref="A19:C19"/>
    <mergeCell ref="A20:C20"/>
    <mergeCell ref="A21:C21"/>
    <mergeCell ref="A75:C75"/>
    <mergeCell ref="A76:C76"/>
    <mergeCell ref="A77:C77"/>
    <mergeCell ref="A68:C68"/>
    <mergeCell ref="A1:H6"/>
    <mergeCell ref="C7:H7"/>
    <mergeCell ref="E8:H8"/>
    <mergeCell ref="B9:H9"/>
    <mergeCell ref="B10:H10"/>
    <mergeCell ref="C8:D8"/>
    <mergeCell ref="A22:C22"/>
    <mergeCell ref="A23:C23"/>
    <mergeCell ref="A24:C24"/>
    <mergeCell ref="A15:E15"/>
    <mergeCell ref="A7:B7"/>
    <mergeCell ref="A16:H16"/>
    <mergeCell ref="A17:H17"/>
    <mergeCell ref="B11:H11"/>
    <mergeCell ref="A18:H18"/>
    <mergeCell ref="A30:C30"/>
    <mergeCell ref="A25:C25"/>
    <mergeCell ref="A26:C26"/>
    <mergeCell ref="A27:C27"/>
    <mergeCell ref="B12:H12"/>
    <mergeCell ref="A49:C49"/>
    <mergeCell ref="A50:C50"/>
    <mergeCell ref="A35:C35"/>
    <mergeCell ref="A36:C36"/>
    <mergeCell ref="A37:C37"/>
    <mergeCell ref="A38:C38"/>
    <mergeCell ref="A39:C39"/>
    <mergeCell ref="A40:C40"/>
    <mergeCell ref="A41:C41"/>
    <mergeCell ref="A42:C42"/>
    <mergeCell ref="A43:C43"/>
    <mergeCell ref="A69:C69"/>
    <mergeCell ref="A99:C99"/>
    <mergeCell ref="A51:C51"/>
    <mergeCell ref="A52:C52"/>
    <mergeCell ref="A86:C86"/>
    <mergeCell ref="A87:C87"/>
    <mergeCell ref="A92:C92"/>
    <mergeCell ref="A55:C55"/>
    <mergeCell ref="A56:C56"/>
    <mergeCell ref="A57:C57"/>
    <mergeCell ref="A58:C58"/>
    <mergeCell ref="A59:C59"/>
    <mergeCell ref="A60:C60"/>
    <mergeCell ref="A61:C61"/>
    <mergeCell ref="A62:C62"/>
    <mergeCell ref="A70:C70"/>
    <mergeCell ref="A71:C71"/>
    <mergeCell ref="A72:C72"/>
    <mergeCell ref="A90:C90"/>
    <mergeCell ref="A91:C91"/>
    <mergeCell ref="A84:C84"/>
    <mergeCell ref="A85:C85"/>
    <mergeCell ref="A88:C88"/>
    <mergeCell ref="A89:C89"/>
    <mergeCell ref="A120:H120"/>
    <mergeCell ref="A119:C119"/>
    <mergeCell ref="D119:H119"/>
    <mergeCell ref="B117:E117"/>
    <mergeCell ref="B118:E118"/>
    <mergeCell ref="F117:H118"/>
    <mergeCell ref="A45:C45"/>
    <mergeCell ref="A46:C46"/>
    <mergeCell ref="A47:C47"/>
    <mergeCell ref="A48:C48"/>
    <mergeCell ref="A95:C95"/>
    <mergeCell ref="A96:C96"/>
    <mergeCell ref="A100:C100"/>
    <mergeCell ref="A93:C93"/>
    <mergeCell ref="A94:C94"/>
    <mergeCell ref="A53:C53"/>
    <mergeCell ref="A54:C54"/>
    <mergeCell ref="A63:C63"/>
    <mergeCell ref="A64:C64"/>
    <mergeCell ref="A65:C65"/>
    <mergeCell ref="A66:C66"/>
    <mergeCell ref="A67:C67"/>
    <mergeCell ref="A73:C73"/>
    <mergeCell ref="A74:C74"/>
    <mergeCell ref="B115:E115"/>
    <mergeCell ref="B116:E116"/>
    <mergeCell ref="F113:H114"/>
    <mergeCell ref="F115:H116"/>
    <mergeCell ref="A78:C78"/>
    <mergeCell ref="A79:C79"/>
    <mergeCell ref="A80:C80"/>
    <mergeCell ref="A81:C81"/>
    <mergeCell ref="A82:C82"/>
    <mergeCell ref="A110:H110"/>
    <mergeCell ref="A111:H111"/>
    <mergeCell ref="A112:H112"/>
    <mergeCell ref="A101:D101"/>
    <mergeCell ref="A102:H102"/>
    <mergeCell ref="A97:C97"/>
    <mergeCell ref="A98:C98"/>
    <mergeCell ref="A108:H108"/>
    <mergeCell ref="A109:D109"/>
    <mergeCell ref="A103:D103"/>
    <mergeCell ref="A104:D104"/>
    <mergeCell ref="A105:D105"/>
    <mergeCell ref="A106:D106"/>
    <mergeCell ref="A107:D107"/>
    <mergeCell ref="A83:C83"/>
    <mergeCell ref="F103:H103"/>
    <mergeCell ref="F104:H104"/>
    <mergeCell ref="F105:H105"/>
    <mergeCell ref="F106:H106"/>
    <mergeCell ref="F107:H107"/>
    <mergeCell ref="F109:H109"/>
    <mergeCell ref="F101:H101"/>
    <mergeCell ref="B113:E113"/>
    <mergeCell ref="B114:E114"/>
  </mergeCells>
  <dataValidations count="3">
    <dataValidation showInputMessage="1" showErrorMessage="1" sqref="C7:D7" xr:uid="{33924753-8062-4255-BA34-81ABE19518FB}"/>
    <dataValidation type="list" allowBlank="1" showInputMessage="1" showErrorMessage="1" sqref="G20:H100 F20:F100 F14:H14 F15:H15" xr:uid="{E9A7BCB8-0F17-444D-BD59-C10EFF70BB43}">
      <formula1>"Yes, No"</formula1>
    </dataValidation>
    <dataValidation type="list" allowBlank="1" showInputMessage="1" showErrorMessage="1" sqref="D20:D100" xr:uid="{E6A7B511-A4D8-4A0D-B90C-02DBEAEBAC5A}">
      <formula1>"Repairs, Repairs by Contractor, TRA, DOB Allowance, Other Scope"</formula1>
    </dataValidation>
  </dataValidations>
  <hyperlinks>
    <hyperlink ref="I32" location="Sheet1!A1" display="ENTER MORE REPAIRS" xr:uid="{8F77CDF4-9446-4223-9FC7-9588F05E0061}"/>
  </hyperlinks>
  <pageMargins left="0.7" right="0.7" top="0.75" bottom="0.75" header="0.3" footer="0.3"/>
  <pageSetup scale="61"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5EE60-3C8B-4768-A059-E345378F0167}">
  <sheetPr codeName="Sheet2"/>
  <dimension ref="A1:W74"/>
  <sheetViews>
    <sheetView showGridLines="0" topLeftCell="A32" zoomScale="70" zoomScaleNormal="70" workbookViewId="0">
      <selection activeCell="I29" sqref="I29"/>
    </sheetView>
  </sheetViews>
  <sheetFormatPr defaultColWidth="8.7109375" defaultRowHeight="14.45"/>
  <cols>
    <col min="1" max="1" width="34.140625" style="9" customWidth="1"/>
    <col min="2" max="2" width="36.85546875" style="9" customWidth="1"/>
    <col min="3" max="3" width="14.85546875" style="9" customWidth="1"/>
    <col min="4" max="4" width="19.5703125" style="9" customWidth="1"/>
    <col min="5" max="5" width="27.85546875" style="9" customWidth="1"/>
    <col min="6" max="16384" width="8.7109375" style="9"/>
  </cols>
  <sheetData>
    <row r="1" spans="1:5">
      <c r="A1" s="127" t="s">
        <v>43</v>
      </c>
      <c r="B1" s="128"/>
      <c r="C1" s="128"/>
      <c r="D1" s="128"/>
      <c r="E1" s="226"/>
    </row>
    <row r="2" spans="1:5">
      <c r="A2" s="130"/>
      <c r="B2" s="131"/>
      <c r="C2" s="131"/>
      <c r="D2" s="131"/>
      <c r="E2" s="227"/>
    </row>
    <row r="3" spans="1:5">
      <c r="A3" s="130"/>
      <c r="B3" s="131"/>
      <c r="C3" s="131"/>
      <c r="D3" s="131"/>
      <c r="E3" s="227"/>
    </row>
    <row r="4" spans="1:5">
      <c r="A4" s="130"/>
      <c r="B4" s="131"/>
      <c r="C4" s="131"/>
      <c r="D4" s="131"/>
      <c r="E4" s="227"/>
    </row>
    <row r="5" spans="1:5">
      <c r="A5" s="130"/>
      <c r="B5" s="131"/>
      <c r="C5" s="131"/>
      <c r="D5" s="131"/>
      <c r="E5" s="227"/>
    </row>
    <row r="6" spans="1:5" ht="15" thickBot="1">
      <c r="A6" s="133"/>
      <c r="B6" s="134"/>
      <c r="C6" s="134"/>
      <c r="D6" s="134"/>
      <c r="E6" s="228"/>
    </row>
    <row r="7" spans="1:5">
      <c r="A7" s="147" t="s">
        <v>1</v>
      </c>
      <c r="B7" s="148"/>
      <c r="C7" s="200">
        <f>SCOR!C7</f>
        <v>0</v>
      </c>
      <c r="D7" s="201"/>
      <c r="E7" s="202"/>
    </row>
    <row r="8" spans="1:5">
      <c r="A8" s="39" t="s">
        <v>2</v>
      </c>
      <c r="B8" s="48" t="str">
        <f>SCOR!B8</f>
        <v/>
      </c>
      <c r="C8" s="50" t="s">
        <v>3</v>
      </c>
      <c r="D8" s="203">
        <f>SCOR!E8</f>
        <v>0</v>
      </c>
      <c r="E8" s="204"/>
    </row>
    <row r="9" spans="1:5">
      <c r="A9" s="39" t="s">
        <v>4</v>
      </c>
      <c r="B9" s="203">
        <f>SCOR!B9</f>
        <v>0</v>
      </c>
      <c r="C9" s="205"/>
      <c r="D9" s="205"/>
      <c r="E9" s="204"/>
    </row>
    <row r="10" spans="1:5">
      <c r="A10" s="40" t="s">
        <v>5</v>
      </c>
      <c r="B10" s="203">
        <f>SCOR!B10</f>
        <v>0</v>
      </c>
      <c r="C10" s="205"/>
      <c r="D10" s="205"/>
      <c r="E10" s="204"/>
    </row>
    <row r="11" spans="1:5">
      <c r="A11" s="39" t="s">
        <v>6</v>
      </c>
      <c r="B11" s="203">
        <f>SCOR!B11</f>
        <v>0</v>
      </c>
      <c r="C11" s="205"/>
      <c r="D11" s="205"/>
      <c r="E11" s="204"/>
    </row>
    <row r="12" spans="1:5" ht="15" thickBot="1">
      <c r="A12" s="41" t="s">
        <v>7</v>
      </c>
      <c r="B12" s="229">
        <f>SCOR!B12</f>
        <v>0</v>
      </c>
      <c r="C12" s="230"/>
      <c r="D12" s="230"/>
      <c r="E12" s="231"/>
    </row>
    <row r="13" spans="1:5" ht="80.099999999999994" customHeight="1">
      <c r="A13" s="232" t="s">
        <v>44</v>
      </c>
      <c r="B13" s="213"/>
      <c r="C13" s="213"/>
      <c r="D13" s="213"/>
      <c r="E13" s="214"/>
    </row>
    <row r="14" spans="1:5" ht="86.45" customHeight="1">
      <c r="A14" s="233" t="s">
        <v>45</v>
      </c>
      <c r="B14" s="234"/>
      <c r="C14" s="234"/>
      <c r="D14" s="234"/>
      <c r="E14" s="235"/>
    </row>
    <row r="15" spans="1:5" ht="68.099999999999994" customHeight="1">
      <c r="A15" s="236" t="s">
        <v>46</v>
      </c>
      <c r="B15" s="188"/>
      <c r="C15" s="188"/>
      <c r="D15" s="188"/>
      <c r="E15" s="189"/>
    </row>
    <row r="16" spans="1:5">
      <c r="A16" s="169" t="s">
        <v>47</v>
      </c>
      <c r="B16" s="170"/>
      <c r="C16" s="170"/>
      <c r="D16" s="171"/>
      <c r="E16" s="172"/>
    </row>
    <row r="17" spans="1:5" ht="54.6" customHeight="1">
      <c r="A17" s="240" t="s">
        <v>48</v>
      </c>
      <c r="B17" s="241"/>
      <c r="C17" s="241"/>
      <c r="D17" s="241"/>
      <c r="E17" s="242"/>
    </row>
    <row r="18" spans="1:5">
      <c r="A18" s="157" t="s">
        <v>49</v>
      </c>
      <c r="B18" s="157"/>
      <c r="C18" s="51" t="s">
        <v>50</v>
      </c>
      <c r="D18" s="3">
        <f>SCOR!E105</f>
        <v>0</v>
      </c>
      <c r="E18" s="69"/>
    </row>
    <row r="19" spans="1:5">
      <c r="A19" s="157" t="s">
        <v>51</v>
      </c>
      <c r="B19" s="157"/>
      <c r="C19" s="51" t="s">
        <v>52</v>
      </c>
      <c r="D19" s="3">
        <f>SCOR!E106</f>
        <v>0</v>
      </c>
      <c r="E19" s="69"/>
    </row>
    <row r="20" spans="1:5">
      <c r="A20" s="157" t="s">
        <v>53</v>
      </c>
      <c r="B20" s="157"/>
      <c r="C20" s="51" t="s">
        <v>54</v>
      </c>
      <c r="D20" s="30"/>
      <c r="E20" s="69"/>
    </row>
    <row r="21" spans="1:5">
      <c r="A21" s="157" t="s">
        <v>55</v>
      </c>
      <c r="B21" s="157"/>
      <c r="C21" s="51" t="s">
        <v>56</v>
      </c>
      <c r="D21" s="30"/>
      <c r="E21" s="69"/>
    </row>
    <row r="22" spans="1:5" ht="36.6">
      <c r="A22" s="180" t="s">
        <v>57</v>
      </c>
      <c r="B22" s="180"/>
      <c r="C22" s="52" t="s">
        <v>58</v>
      </c>
      <c r="D22" s="2">
        <f>IF(SUM(D18:D19)-SUM(D20:D21)&lt;0,0,SUM(D18:D19)-SUM(D20:D21))</f>
        <v>0</v>
      </c>
      <c r="E22" s="53" t="s">
        <v>59</v>
      </c>
    </row>
    <row r="23" spans="1:5">
      <c r="A23" s="169" t="s">
        <v>60</v>
      </c>
      <c r="B23" s="170"/>
      <c r="C23" s="170"/>
      <c r="D23" s="171"/>
      <c r="E23" s="172"/>
    </row>
    <row r="24" spans="1:5">
      <c r="A24" s="206" t="s">
        <v>61</v>
      </c>
      <c r="B24" s="207"/>
      <c r="C24" s="207"/>
      <c r="D24" s="207"/>
      <c r="E24" s="208"/>
    </row>
    <row r="25" spans="1:5" ht="27" customHeight="1">
      <c r="A25" s="178" t="s">
        <v>62</v>
      </c>
      <c r="B25" s="178"/>
      <c r="C25" s="51" t="s">
        <v>63</v>
      </c>
      <c r="D25" s="30"/>
      <c r="E25" s="69"/>
    </row>
    <row r="26" spans="1:5">
      <c r="A26" s="157" t="s">
        <v>57</v>
      </c>
      <c r="B26" s="157"/>
      <c r="C26" s="51" t="s">
        <v>64</v>
      </c>
      <c r="D26" s="3">
        <f>D22</f>
        <v>0</v>
      </c>
      <c r="E26" s="54" t="s">
        <v>65</v>
      </c>
    </row>
    <row r="27" spans="1:5" ht="24.6">
      <c r="A27" s="180" t="s">
        <v>66</v>
      </c>
      <c r="B27" s="180"/>
      <c r="C27" s="52" t="s">
        <v>67</v>
      </c>
      <c r="D27" s="2">
        <f>IF(D25-D26&lt;0,0,D25-D26)</f>
        <v>0</v>
      </c>
      <c r="E27" s="55" t="s">
        <v>68</v>
      </c>
    </row>
    <row r="28" spans="1:5">
      <c r="A28" s="169" t="s">
        <v>69</v>
      </c>
      <c r="B28" s="170"/>
      <c r="C28" s="170"/>
      <c r="D28" s="171"/>
      <c r="E28" s="172"/>
    </row>
    <row r="29" spans="1:5" s="10" customFormat="1" ht="14.1" customHeight="1">
      <c r="A29" s="173" t="s">
        <v>70</v>
      </c>
      <c r="B29" s="174"/>
      <c r="C29" s="174"/>
      <c r="D29" s="174"/>
      <c r="E29" s="175"/>
    </row>
    <row r="30" spans="1:5">
      <c r="A30" s="69" t="s">
        <v>71</v>
      </c>
      <c r="B30" s="69"/>
      <c r="C30" s="51" t="s">
        <v>72</v>
      </c>
      <c r="D30" s="30"/>
      <c r="E30" s="69"/>
    </row>
    <row r="31" spans="1:5">
      <c r="A31" s="69" t="s">
        <v>73</v>
      </c>
      <c r="B31" s="69"/>
      <c r="C31" s="51" t="s">
        <v>74</v>
      </c>
      <c r="D31" s="30"/>
      <c r="E31" s="69"/>
    </row>
    <row r="32" spans="1:5">
      <c r="A32" s="69" t="s">
        <v>75</v>
      </c>
      <c r="B32" s="69"/>
      <c r="C32" s="51" t="s">
        <v>76</v>
      </c>
      <c r="D32" s="30"/>
      <c r="E32" s="69"/>
    </row>
    <row r="33" spans="1:6">
      <c r="A33" s="69" t="s">
        <v>77</v>
      </c>
      <c r="B33" s="69"/>
      <c r="C33" s="51" t="s">
        <v>78</v>
      </c>
      <c r="D33" s="30"/>
      <c r="E33" s="69"/>
    </row>
    <row r="34" spans="1:6">
      <c r="A34" s="180" t="s">
        <v>79</v>
      </c>
      <c r="B34" s="180"/>
      <c r="C34" s="52" t="s">
        <v>80</v>
      </c>
      <c r="D34" s="2">
        <f>SUM(D30:D33)</f>
        <v>0</v>
      </c>
      <c r="E34" s="55" t="s">
        <v>81</v>
      </c>
      <c r="F34" s="22"/>
    </row>
    <row r="35" spans="1:6">
      <c r="A35" s="169" t="s">
        <v>82</v>
      </c>
      <c r="B35" s="170"/>
      <c r="C35" s="170"/>
      <c r="D35" s="171"/>
      <c r="E35" s="172"/>
    </row>
    <row r="36" spans="1:6">
      <c r="A36" s="206" t="s">
        <v>83</v>
      </c>
      <c r="B36" s="207"/>
      <c r="C36" s="207"/>
      <c r="D36" s="207"/>
      <c r="E36" s="208"/>
    </row>
    <row r="37" spans="1:6">
      <c r="A37" s="157" t="s">
        <v>66</v>
      </c>
      <c r="B37" s="157"/>
      <c r="C37" s="51" t="s">
        <v>84</v>
      </c>
      <c r="D37" s="3">
        <f>D27</f>
        <v>0</v>
      </c>
      <c r="E37" s="54" t="s">
        <v>85</v>
      </c>
    </row>
    <row r="38" spans="1:6">
      <c r="A38" s="157" t="s">
        <v>79</v>
      </c>
      <c r="B38" s="157"/>
      <c r="C38" s="51" t="s">
        <v>86</v>
      </c>
      <c r="D38" s="3">
        <f>D34</f>
        <v>0</v>
      </c>
      <c r="E38" s="54" t="s">
        <v>87</v>
      </c>
    </row>
    <row r="39" spans="1:6">
      <c r="A39" s="157" t="s">
        <v>88</v>
      </c>
      <c r="B39" s="157"/>
      <c r="C39" s="51" t="s">
        <v>89</v>
      </c>
      <c r="D39" s="30"/>
      <c r="E39" s="69"/>
    </row>
    <row r="40" spans="1:6" ht="27.75" customHeight="1">
      <c r="A40" s="178" t="s">
        <v>90</v>
      </c>
      <c r="B40" s="178"/>
      <c r="C40" s="51" t="s">
        <v>91</v>
      </c>
      <c r="D40" s="30"/>
      <c r="E40" s="69"/>
    </row>
    <row r="41" spans="1:6">
      <c r="A41" s="157" t="s">
        <v>92</v>
      </c>
      <c r="B41" s="157"/>
      <c r="C41" s="51" t="s">
        <v>93</v>
      </c>
      <c r="D41" s="30"/>
      <c r="E41" s="69"/>
    </row>
    <row r="42" spans="1:6">
      <c r="A42" s="180" t="s">
        <v>94</v>
      </c>
      <c r="B42" s="180"/>
      <c r="C42" s="52" t="s">
        <v>95</v>
      </c>
      <c r="D42" s="49">
        <f>SUM(D37:D41)</f>
        <v>0</v>
      </c>
      <c r="E42" s="55" t="s">
        <v>96</v>
      </c>
      <c r="F42" s="22"/>
    </row>
    <row r="43" spans="1:6" ht="14.45" customHeight="1">
      <c r="A43" s="215" t="s">
        <v>97</v>
      </c>
      <c r="B43" s="216"/>
      <c r="C43" s="216"/>
      <c r="D43" s="217"/>
      <c r="E43" s="218"/>
    </row>
    <row r="44" spans="1:6" ht="28.5" customHeight="1">
      <c r="A44" s="166" t="s">
        <v>98</v>
      </c>
      <c r="B44" s="166"/>
      <c r="C44" s="166"/>
      <c r="D44" s="166"/>
      <c r="E44" s="166"/>
      <c r="F44" s="22"/>
    </row>
    <row r="45" spans="1:6">
      <c r="A45" s="219" t="s">
        <v>99</v>
      </c>
      <c r="B45" s="220"/>
      <c r="C45" s="56" t="s">
        <v>100</v>
      </c>
      <c r="D45" s="31"/>
      <c r="E45" s="57"/>
    </row>
    <row r="46" spans="1:6">
      <c r="A46" s="219" t="s">
        <v>101</v>
      </c>
      <c r="B46" s="220"/>
      <c r="C46" s="56" t="s">
        <v>102</v>
      </c>
      <c r="D46" s="31"/>
      <c r="E46" s="57"/>
    </row>
    <row r="47" spans="1:6">
      <c r="A47" s="219" t="s">
        <v>103</v>
      </c>
      <c r="B47" s="220"/>
      <c r="C47" s="56" t="s">
        <v>104</v>
      </c>
      <c r="D47" s="31"/>
      <c r="E47" s="57"/>
    </row>
    <row r="48" spans="1:6" ht="36.6">
      <c r="A48" s="221" t="s">
        <v>105</v>
      </c>
      <c r="B48" s="222"/>
      <c r="C48" s="52" t="s">
        <v>106</v>
      </c>
      <c r="D48" s="2">
        <f>IF(D42-SUM(D45:D47)&lt;0,0,D42-SUM(D45:D47))</f>
        <v>0</v>
      </c>
      <c r="E48" s="55" t="s">
        <v>107</v>
      </c>
      <c r="F48" s="22"/>
    </row>
    <row r="49" spans="1:6" ht="14.45" customHeight="1">
      <c r="A49" s="169" t="s">
        <v>108</v>
      </c>
      <c r="B49" s="170"/>
      <c r="C49" s="170"/>
      <c r="D49" s="171"/>
      <c r="E49" s="172"/>
    </row>
    <row r="50" spans="1:6" ht="14.45" customHeight="1">
      <c r="A50" s="167" t="s">
        <v>109</v>
      </c>
      <c r="B50" s="168"/>
      <c r="C50" s="168"/>
      <c r="D50" s="168"/>
      <c r="E50" s="168"/>
      <c r="F50" s="22"/>
    </row>
    <row r="51" spans="1:6">
      <c r="A51" s="223" t="s">
        <v>110</v>
      </c>
      <c r="B51" s="223"/>
      <c r="C51" s="59" t="s">
        <v>111</v>
      </c>
      <c r="D51" s="31"/>
      <c r="E51" s="58"/>
    </row>
    <row r="52" spans="1:6">
      <c r="A52" s="224" t="s">
        <v>112</v>
      </c>
      <c r="B52" s="225"/>
      <c r="C52" s="52" t="s">
        <v>113</v>
      </c>
      <c r="D52" s="2">
        <f>D51</f>
        <v>0</v>
      </c>
      <c r="E52" s="55" t="s">
        <v>114</v>
      </c>
    </row>
    <row r="53" spans="1:6">
      <c r="A53" s="169" t="s">
        <v>115</v>
      </c>
      <c r="B53" s="170"/>
      <c r="C53" s="170"/>
      <c r="D53" s="171"/>
      <c r="E53" s="172"/>
      <c r="F53" s="22"/>
    </row>
    <row r="54" spans="1:6" ht="39.950000000000003" customHeight="1">
      <c r="A54" s="173" t="s">
        <v>116</v>
      </c>
      <c r="B54" s="174"/>
      <c r="C54" s="174"/>
      <c r="D54" s="174"/>
      <c r="E54" s="175"/>
    </row>
    <row r="55" spans="1:6" ht="27" customHeight="1">
      <c r="A55" s="176" t="s">
        <v>29</v>
      </c>
      <c r="B55" s="177"/>
      <c r="C55" s="51" t="s">
        <v>117</v>
      </c>
      <c r="D55" s="3">
        <f>SCOR!E109</f>
        <v>0</v>
      </c>
      <c r="E55" s="69"/>
    </row>
    <row r="56" spans="1:6" ht="41.1" customHeight="1">
      <c r="A56" s="178" t="s">
        <v>118</v>
      </c>
      <c r="B56" s="178"/>
      <c r="C56" s="51" t="s">
        <v>119</v>
      </c>
      <c r="D56" s="3">
        <f>D48</f>
        <v>0</v>
      </c>
      <c r="E56" s="54" t="s">
        <v>120</v>
      </c>
    </row>
    <row r="57" spans="1:6" ht="39" customHeight="1">
      <c r="A57" s="179" t="s">
        <v>121</v>
      </c>
      <c r="B57" s="180"/>
      <c r="C57" s="52" t="s">
        <v>122</v>
      </c>
      <c r="D57" s="2">
        <f>IF(D55-D56&lt;0,0,(IF(D55-D56&gt;=50000,50000,D55-D56)))</f>
        <v>0</v>
      </c>
      <c r="E57" s="55" t="s">
        <v>123</v>
      </c>
      <c r="F57" s="22"/>
    </row>
    <row r="58" spans="1:6">
      <c r="A58" s="169" t="s">
        <v>124</v>
      </c>
      <c r="B58" s="170"/>
      <c r="C58" s="170"/>
      <c r="D58" s="171"/>
      <c r="E58" s="172"/>
    </row>
    <row r="59" spans="1:6">
      <c r="A59" s="163" t="s">
        <v>125</v>
      </c>
      <c r="B59" s="164"/>
      <c r="C59" s="164"/>
      <c r="D59" s="164"/>
      <c r="E59" s="165"/>
    </row>
    <row r="60" spans="1:6" ht="90" customHeight="1" thickBot="1">
      <c r="A60" s="173" t="s">
        <v>126</v>
      </c>
      <c r="B60" s="174"/>
      <c r="C60" s="174"/>
      <c r="D60" s="174"/>
      <c r="E60" s="175"/>
    </row>
    <row r="61" spans="1:6" ht="65.099999999999994" customHeight="1" thickBot="1">
      <c r="A61" s="11"/>
      <c r="B61" s="209" t="s">
        <v>127</v>
      </c>
      <c r="C61" s="210"/>
      <c r="D61" s="210"/>
      <c r="E61" s="211"/>
    </row>
    <row r="62" spans="1:6" ht="114.95" customHeight="1" thickBot="1">
      <c r="A62" s="190"/>
      <c r="B62" s="212" t="s">
        <v>128</v>
      </c>
      <c r="C62" s="213"/>
      <c r="D62" s="213"/>
      <c r="E62" s="214"/>
    </row>
    <row r="63" spans="1:6" ht="15" customHeight="1" thickBot="1">
      <c r="A63" s="191"/>
      <c r="B63" s="187"/>
      <c r="C63" s="188"/>
      <c r="D63" s="189"/>
      <c r="E63" s="32">
        <v>0</v>
      </c>
    </row>
    <row r="64" spans="1:6">
      <c r="A64" s="192" t="s">
        <v>30</v>
      </c>
      <c r="B64" s="99"/>
      <c r="C64" s="99"/>
      <c r="D64" s="100"/>
      <c r="E64" s="193"/>
    </row>
    <row r="65" spans="1:23" ht="60.95" customHeight="1">
      <c r="A65" s="194" t="s">
        <v>31</v>
      </c>
      <c r="B65" s="101"/>
      <c r="C65" s="101"/>
      <c r="D65" s="101"/>
      <c r="E65" s="195"/>
    </row>
    <row r="66" spans="1:23" ht="30" customHeight="1" thickBot="1">
      <c r="A66" s="196" t="s">
        <v>32</v>
      </c>
      <c r="B66" s="197"/>
      <c r="C66" s="197"/>
      <c r="D66" s="197"/>
      <c r="E66" s="198"/>
    </row>
    <row r="67" spans="1:23" ht="21.75" customHeight="1" thickBot="1">
      <c r="A67" s="60" t="s">
        <v>33</v>
      </c>
      <c r="B67" s="181">
        <f>B9</f>
        <v>0</v>
      </c>
      <c r="C67" s="182"/>
      <c r="D67" s="90" t="s">
        <v>34</v>
      </c>
      <c r="E67" s="183"/>
    </row>
    <row r="68" spans="1:23" ht="33.75" customHeight="1" thickBot="1">
      <c r="A68" s="61" t="s">
        <v>35</v>
      </c>
      <c r="B68" s="185"/>
      <c r="C68" s="186"/>
      <c r="D68" s="93"/>
      <c r="E68" s="184"/>
      <c r="W68"/>
    </row>
    <row r="69" spans="1:23" ht="21.75" customHeight="1" thickBot="1">
      <c r="A69" s="60" t="s">
        <v>36</v>
      </c>
      <c r="B69" s="181">
        <f>B10</f>
        <v>0</v>
      </c>
      <c r="C69" s="182"/>
      <c r="D69" s="90" t="s">
        <v>34</v>
      </c>
      <c r="E69" s="183"/>
    </row>
    <row r="70" spans="1:23" ht="33.75" customHeight="1" thickBot="1">
      <c r="A70" s="61" t="s">
        <v>37</v>
      </c>
      <c r="B70" s="185"/>
      <c r="C70" s="186"/>
      <c r="D70" s="93"/>
      <c r="E70" s="184"/>
    </row>
    <row r="71" spans="1:23" ht="21.75" customHeight="1" thickBot="1">
      <c r="A71" s="60" t="s">
        <v>38</v>
      </c>
      <c r="B71" s="181">
        <f>C7</f>
        <v>0</v>
      </c>
      <c r="C71" s="182"/>
      <c r="D71" s="90" t="s">
        <v>34</v>
      </c>
      <c r="E71" s="183"/>
    </row>
    <row r="72" spans="1:23" ht="33.75" customHeight="1" thickBot="1">
      <c r="A72" s="61" t="s">
        <v>39</v>
      </c>
      <c r="B72" s="185"/>
      <c r="C72" s="186"/>
      <c r="D72" s="93"/>
      <c r="E72" s="184"/>
    </row>
    <row r="73" spans="1:23" ht="20.45" customHeight="1" thickBot="1">
      <c r="A73" s="121" t="s">
        <v>129</v>
      </c>
      <c r="B73" s="237"/>
      <c r="C73" s="237"/>
      <c r="D73" s="238" t="s">
        <v>41</v>
      </c>
      <c r="E73" s="239"/>
    </row>
    <row r="74" spans="1:23" ht="35.1" customHeight="1" thickBot="1">
      <c r="A74" s="118" t="s">
        <v>42</v>
      </c>
      <c r="B74" s="119"/>
      <c r="C74" s="119"/>
      <c r="D74" s="119"/>
      <c r="E74" s="199"/>
    </row>
  </sheetData>
  <sheetProtection algorithmName="SHA-512" hashValue="mDZ748wO5fb7mSXTDWNZqBmcIOmV7bAp967ff/trh4H5KkOX0GSNrshbXKu33GgrrGvSEuf+3TPhY3UT+f7yiQ==" saltValue="PNuf2LBNgA7edJiBKwzqgA==" spinCount="100000" sheet="1" formatCells="0"/>
  <mergeCells count="71">
    <mergeCell ref="A73:C73"/>
    <mergeCell ref="D73:E73"/>
    <mergeCell ref="A16:E16"/>
    <mergeCell ref="A36:E36"/>
    <mergeCell ref="A38:B38"/>
    <mergeCell ref="A37:B37"/>
    <mergeCell ref="A22:B22"/>
    <mergeCell ref="A18:B18"/>
    <mergeCell ref="A19:B19"/>
    <mergeCell ref="A20:B20"/>
    <mergeCell ref="A21:B21"/>
    <mergeCell ref="A29:E29"/>
    <mergeCell ref="A17:E17"/>
    <mergeCell ref="A34:B34"/>
    <mergeCell ref="A39:B39"/>
    <mergeCell ref="A40:B40"/>
    <mergeCell ref="A1:E6"/>
    <mergeCell ref="B12:E12"/>
    <mergeCell ref="A13:E13"/>
    <mergeCell ref="A14:E14"/>
    <mergeCell ref="A15:E15"/>
    <mergeCell ref="A7:B7"/>
    <mergeCell ref="A41:B41"/>
    <mergeCell ref="A42:B42"/>
    <mergeCell ref="A53:E53"/>
    <mergeCell ref="A43:E43"/>
    <mergeCell ref="A45:B45"/>
    <mergeCell ref="A46:B46"/>
    <mergeCell ref="A47:B47"/>
    <mergeCell ref="A48:B48"/>
    <mergeCell ref="A49:E49"/>
    <mergeCell ref="A51:B51"/>
    <mergeCell ref="A52:B52"/>
    <mergeCell ref="B71:C71"/>
    <mergeCell ref="D71:E72"/>
    <mergeCell ref="B72:C72"/>
    <mergeCell ref="B69:C69"/>
    <mergeCell ref="D69:E70"/>
    <mergeCell ref="B70:C70"/>
    <mergeCell ref="A74:E74"/>
    <mergeCell ref="C7:E7"/>
    <mergeCell ref="D8:E8"/>
    <mergeCell ref="B9:E9"/>
    <mergeCell ref="B10:E10"/>
    <mergeCell ref="B11:E11"/>
    <mergeCell ref="A35:E35"/>
    <mergeCell ref="A23:E23"/>
    <mergeCell ref="A24:E24"/>
    <mergeCell ref="A25:B25"/>
    <mergeCell ref="A26:B26"/>
    <mergeCell ref="A27:B27"/>
    <mergeCell ref="A28:E28"/>
    <mergeCell ref="A60:E60"/>
    <mergeCell ref="B61:E61"/>
    <mergeCell ref="B62:E62"/>
    <mergeCell ref="B67:C67"/>
    <mergeCell ref="D67:E68"/>
    <mergeCell ref="B68:C68"/>
    <mergeCell ref="B63:D63"/>
    <mergeCell ref="A62:A63"/>
    <mergeCell ref="A64:E64"/>
    <mergeCell ref="A65:E65"/>
    <mergeCell ref="A66:E66"/>
    <mergeCell ref="A59:E59"/>
    <mergeCell ref="A44:E44"/>
    <mergeCell ref="A50:E50"/>
    <mergeCell ref="A58:E58"/>
    <mergeCell ref="A54:E54"/>
    <mergeCell ref="A55:B55"/>
    <mergeCell ref="A56:B56"/>
    <mergeCell ref="A57:B57"/>
  </mergeCells>
  <conditionalFormatting sqref="D57">
    <cfRule type="cellIs" dxfId="1" priority="1" operator="lessThan">
      <formula>1000</formula>
    </cfRule>
  </conditionalFormatting>
  <pageMargins left="0.7" right="0.7" top="0.75" bottom="0.75" header="0.3" footer="0.3"/>
  <pageSetup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0</xdr:col>
                    <xdr:colOff>1054100</xdr:colOff>
                    <xdr:row>60</xdr:row>
                    <xdr:rowOff>165100</xdr:rowOff>
                  </from>
                  <to>
                    <xdr:col>0</xdr:col>
                    <xdr:colOff>1816100</xdr:colOff>
                    <xdr:row>60</xdr:row>
                    <xdr:rowOff>387350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0</xdr:col>
                    <xdr:colOff>1022350</xdr:colOff>
                    <xdr:row>61</xdr:row>
                    <xdr:rowOff>304800</xdr:rowOff>
                  </from>
                  <to>
                    <xdr:col>0</xdr:col>
                    <xdr:colOff>1797050</xdr:colOff>
                    <xdr:row>61</xdr:row>
                    <xdr:rowOff>520700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A159D-ACF6-4869-971F-DBB9FE87F446}">
  <sheetPr codeName="Sheet3"/>
  <dimension ref="A1:K55"/>
  <sheetViews>
    <sheetView showGridLines="0" topLeftCell="A11" zoomScaleNormal="100" workbookViewId="0">
      <selection activeCell="G33" sqref="G33"/>
    </sheetView>
  </sheetViews>
  <sheetFormatPr defaultColWidth="8.7109375" defaultRowHeight="14.45"/>
  <cols>
    <col min="1" max="1" width="34.140625" style="9" customWidth="1"/>
    <col min="2" max="2" width="36.85546875" style="9" customWidth="1"/>
    <col min="3" max="3" width="14.85546875" style="9" customWidth="1"/>
    <col min="4" max="4" width="19.5703125" style="9" customWidth="1"/>
    <col min="5" max="5" width="27.85546875" style="9" customWidth="1"/>
    <col min="6" max="16384" width="8.7109375" style="9"/>
  </cols>
  <sheetData>
    <row r="1" spans="1:5">
      <c r="A1" s="127" t="s">
        <v>130</v>
      </c>
      <c r="B1" s="128"/>
      <c r="C1" s="128"/>
      <c r="D1" s="128"/>
      <c r="E1" s="226"/>
    </row>
    <row r="2" spans="1:5">
      <c r="A2" s="130"/>
      <c r="B2" s="131"/>
      <c r="C2" s="131"/>
      <c r="D2" s="131"/>
      <c r="E2" s="227"/>
    </row>
    <row r="3" spans="1:5">
      <c r="A3" s="130"/>
      <c r="B3" s="131"/>
      <c r="C3" s="131"/>
      <c r="D3" s="131"/>
      <c r="E3" s="227"/>
    </row>
    <row r="4" spans="1:5">
      <c r="A4" s="130"/>
      <c r="B4" s="131"/>
      <c r="C4" s="131"/>
      <c r="D4" s="131"/>
      <c r="E4" s="227"/>
    </row>
    <row r="5" spans="1:5">
      <c r="A5" s="130"/>
      <c r="B5" s="131"/>
      <c r="C5" s="131"/>
      <c r="D5" s="131"/>
      <c r="E5" s="227"/>
    </row>
    <row r="6" spans="1:5" ht="15" thickBot="1">
      <c r="A6" s="133"/>
      <c r="B6" s="134"/>
      <c r="C6" s="134"/>
      <c r="D6" s="134"/>
      <c r="E6" s="228"/>
    </row>
    <row r="7" spans="1:5" ht="55.5" customHeight="1">
      <c r="A7" s="259" t="s">
        <v>131</v>
      </c>
      <c r="B7" s="260"/>
      <c r="C7" s="260"/>
      <c r="D7" s="260"/>
      <c r="E7" s="261"/>
    </row>
    <row r="8" spans="1:5" ht="54.95" customHeight="1" thickBot="1">
      <c r="A8" s="262" t="s">
        <v>132</v>
      </c>
      <c r="B8" s="263"/>
      <c r="C8" s="263"/>
      <c r="D8" s="263"/>
      <c r="E8" s="264"/>
    </row>
    <row r="9" spans="1:5">
      <c r="A9" s="62" t="s">
        <v>1</v>
      </c>
      <c r="B9" s="63"/>
      <c r="C9" s="200">
        <f>SCOR!C7</f>
        <v>0</v>
      </c>
      <c r="D9" s="201"/>
      <c r="E9" s="202"/>
    </row>
    <row r="10" spans="1:5">
      <c r="A10" s="39" t="s">
        <v>2</v>
      </c>
      <c r="B10" s="48" t="str">
        <f>SCOR!B8</f>
        <v/>
      </c>
      <c r="C10" s="50" t="s">
        <v>3</v>
      </c>
      <c r="D10" s="203">
        <f>SCOR!E8</f>
        <v>0</v>
      </c>
      <c r="E10" s="204"/>
    </row>
    <row r="11" spans="1:5">
      <c r="A11" s="39" t="s">
        <v>4</v>
      </c>
      <c r="B11" s="203">
        <f>SCOR!B9</f>
        <v>0</v>
      </c>
      <c r="C11" s="205"/>
      <c r="D11" s="205"/>
      <c r="E11" s="204"/>
    </row>
    <row r="12" spans="1:5">
      <c r="A12" s="40" t="s">
        <v>5</v>
      </c>
      <c r="B12" s="203">
        <f>SCOR!B10</f>
        <v>0</v>
      </c>
      <c r="C12" s="205"/>
      <c r="D12" s="205"/>
      <c r="E12" s="204"/>
    </row>
    <row r="13" spans="1:5">
      <c r="A13" s="39" t="s">
        <v>6</v>
      </c>
      <c r="B13" s="203">
        <f>SCOR!B11</f>
        <v>0</v>
      </c>
      <c r="C13" s="205"/>
      <c r="D13" s="205"/>
      <c r="E13" s="204"/>
    </row>
    <row r="14" spans="1:5" ht="15" thickBot="1">
      <c r="A14" s="41" t="s">
        <v>7</v>
      </c>
      <c r="B14" s="251">
        <f>SCOR!B12</f>
        <v>0</v>
      </c>
      <c r="C14" s="252"/>
      <c r="D14" s="252"/>
      <c r="E14" s="253"/>
    </row>
    <row r="15" spans="1:5">
      <c r="A15" s="150" t="s">
        <v>133</v>
      </c>
      <c r="B15" s="151"/>
      <c r="C15" s="151"/>
      <c r="D15" s="152"/>
      <c r="E15" s="254"/>
    </row>
    <row r="16" spans="1:5">
      <c r="A16" s="255" t="s">
        <v>134</v>
      </c>
      <c r="B16" s="255"/>
      <c r="C16" s="255"/>
      <c r="D16" s="255"/>
      <c r="E16" s="4"/>
    </row>
    <row r="17" spans="1:5">
      <c r="A17" s="250" t="s">
        <v>135</v>
      </c>
      <c r="B17" s="250"/>
      <c r="C17" s="250"/>
      <c r="D17" s="250"/>
      <c r="E17" s="28"/>
    </row>
    <row r="18" spans="1:5">
      <c r="A18" s="250" t="s">
        <v>136</v>
      </c>
      <c r="B18" s="250"/>
      <c r="C18" s="250"/>
      <c r="D18" s="250"/>
      <c r="E18" s="28">
        <f>Itemization!D27</f>
        <v>0</v>
      </c>
    </row>
    <row r="19" spans="1:5">
      <c r="A19" s="256" t="s">
        <v>137</v>
      </c>
      <c r="B19" s="257"/>
      <c r="C19" s="257"/>
      <c r="D19" s="258"/>
      <c r="E19" s="28">
        <f>Itemization!D25</f>
        <v>0</v>
      </c>
    </row>
    <row r="20" spans="1:5">
      <c r="A20" s="256" t="s">
        <v>138</v>
      </c>
      <c r="B20" s="257"/>
      <c r="C20" s="257"/>
      <c r="D20" s="258"/>
      <c r="E20" s="28">
        <f>Itemization!D26</f>
        <v>0</v>
      </c>
    </row>
    <row r="21" spans="1:5">
      <c r="A21" s="250" t="s">
        <v>139</v>
      </c>
      <c r="B21" s="250"/>
      <c r="C21" s="250"/>
      <c r="D21" s="250"/>
      <c r="E21" s="28">
        <f>SUM(Itemization!D30:D33,Itemization!D39:D40)</f>
        <v>0</v>
      </c>
    </row>
    <row r="22" spans="1:5">
      <c r="A22" s="265" t="s">
        <v>140</v>
      </c>
      <c r="B22" s="266"/>
      <c r="C22" s="267"/>
      <c r="D22" s="268"/>
      <c r="E22" s="28">
        <f>Itemization!D41</f>
        <v>0</v>
      </c>
    </row>
    <row r="23" spans="1:5">
      <c r="A23" s="249" t="s">
        <v>141</v>
      </c>
      <c r="B23" s="249"/>
      <c r="C23" s="249"/>
      <c r="D23" s="249"/>
      <c r="E23" s="5">
        <f>SUM(E18,E21:E22)</f>
        <v>0</v>
      </c>
    </row>
    <row r="24" spans="1:5">
      <c r="A24" s="250" t="s">
        <v>142</v>
      </c>
      <c r="B24" s="250"/>
      <c r="C24" s="250"/>
      <c r="D24" s="250"/>
      <c r="E24" s="28">
        <f>Itemization!D51</f>
        <v>0</v>
      </c>
    </row>
    <row r="25" spans="1:5">
      <c r="A25" s="249" t="s">
        <v>143</v>
      </c>
      <c r="B25" s="249"/>
      <c r="C25" s="249"/>
      <c r="D25" s="249"/>
      <c r="E25" s="5">
        <f>SUM(E23:E24)</f>
        <v>0</v>
      </c>
    </row>
    <row r="26" spans="1:5">
      <c r="A26" s="250" t="s">
        <v>144</v>
      </c>
      <c r="B26" s="250"/>
      <c r="C26" s="250"/>
      <c r="D26" s="250"/>
      <c r="E26" s="7"/>
    </row>
    <row r="27" spans="1:5">
      <c r="A27" s="250" t="s">
        <v>145</v>
      </c>
      <c r="B27" s="250"/>
      <c r="C27" s="250"/>
      <c r="D27" s="250"/>
      <c r="E27" s="3">
        <f>Itemization!D55</f>
        <v>0</v>
      </c>
    </row>
    <row r="28" spans="1:5">
      <c r="A28" s="250" t="s">
        <v>146</v>
      </c>
      <c r="B28" s="250"/>
      <c r="C28" s="250"/>
      <c r="D28" s="250"/>
      <c r="E28" s="28">
        <f>SUM(Itemization!D45:D47)</f>
        <v>0</v>
      </c>
    </row>
    <row r="29" spans="1:5">
      <c r="A29" s="249" t="s">
        <v>147</v>
      </c>
      <c r="B29" s="249"/>
      <c r="C29" s="249"/>
      <c r="D29" s="249"/>
      <c r="E29" s="6">
        <f>SUM(E27:E28)</f>
        <v>0</v>
      </c>
    </row>
    <row r="30" spans="1:5">
      <c r="A30" s="265" t="s">
        <v>148</v>
      </c>
      <c r="B30" s="272"/>
      <c r="C30" s="272"/>
      <c r="D30" s="266"/>
      <c r="E30" s="7">
        <f>MAX(0,(MIN(50000,E29-E23)))</f>
        <v>0</v>
      </c>
    </row>
    <row r="31" spans="1:5">
      <c r="A31" s="265" t="s">
        <v>149</v>
      </c>
      <c r="B31" s="272"/>
      <c r="C31" s="272"/>
      <c r="D31" s="266"/>
      <c r="E31" s="7">
        <f>MAX(0,E25-E29)</f>
        <v>0</v>
      </c>
    </row>
    <row r="32" spans="1:5">
      <c r="A32" s="250" t="s">
        <v>150</v>
      </c>
      <c r="B32" s="250"/>
      <c r="C32" s="250"/>
      <c r="D32" s="250"/>
      <c r="E32" s="7"/>
    </row>
    <row r="33" spans="1:5">
      <c r="A33" s="250" t="s">
        <v>151</v>
      </c>
      <c r="B33" s="250"/>
      <c r="C33" s="250"/>
      <c r="D33" s="250"/>
      <c r="E33" s="29"/>
    </row>
    <row r="34" spans="1:5">
      <c r="A34" s="265" t="s">
        <v>152</v>
      </c>
      <c r="B34" s="272"/>
      <c r="C34" s="272"/>
      <c r="D34" s="266"/>
      <c r="E34" s="65"/>
    </row>
    <row r="35" spans="1:5">
      <c r="A35" s="72"/>
      <c r="B35" s="64" t="s">
        <v>153</v>
      </c>
      <c r="C35" s="267"/>
      <c r="D35" s="268"/>
      <c r="E35" s="65"/>
    </row>
    <row r="36" spans="1:5">
      <c r="A36" s="72"/>
      <c r="B36" s="64" t="s">
        <v>154</v>
      </c>
      <c r="C36" s="273"/>
      <c r="D36" s="274"/>
      <c r="E36" s="65"/>
    </row>
    <row r="37" spans="1:5">
      <c r="A37" s="249" t="s">
        <v>155</v>
      </c>
      <c r="B37" s="249"/>
      <c r="C37" s="249"/>
      <c r="D37" s="249"/>
      <c r="E37" s="6">
        <f>IF(C36&gt;0,E16-C36,0)</f>
        <v>0</v>
      </c>
    </row>
    <row r="38" spans="1:5">
      <c r="A38" s="249" t="s">
        <v>156</v>
      </c>
      <c r="B38" s="249"/>
      <c r="C38" s="249"/>
      <c r="D38" s="249"/>
      <c r="E38" s="6">
        <f>E33+E37</f>
        <v>0</v>
      </c>
    </row>
    <row r="39" spans="1:5">
      <c r="A39" s="269" t="s">
        <v>157</v>
      </c>
      <c r="B39" s="270"/>
      <c r="C39" s="270"/>
      <c r="D39" s="271"/>
      <c r="E39" s="13">
        <f>IF(B14="HRP", 0, IF(C36&gt;0, C36, MIN(E16, E16-E31+E38)))</f>
        <v>0</v>
      </c>
    </row>
    <row r="40" spans="1:5">
      <c r="A40" s="269" t="s">
        <v>158</v>
      </c>
      <c r="B40" s="270"/>
      <c r="C40" s="270"/>
      <c r="D40" s="271"/>
      <c r="E40" s="13">
        <f>IF(SCOR!B12="HAP", "", MAX(0,(MIN(50000,E29-E23))))</f>
        <v>0</v>
      </c>
    </row>
    <row r="41" spans="1:5">
      <c r="A41" s="250" t="s">
        <v>159</v>
      </c>
      <c r="B41" s="250"/>
      <c r="C41" s="250"/>
      <c r="D41" s="250"/>
      <c r="E41" s="33">
        <f>IF(SCOR!B12="HAP", "", MIN(E24,E40))</f>
        <v>0</v>
      </c>
    </row>
    <row r="42" spans="1:5">
      <c r="A42" s="250" t="s">
        <v>160</v>
      </c>
      <c r="B42" s="250"/>
      <c r="C42" s="250"/>
      <c r="D42" s="250"/>
      <c r="E42" s="33">
        <f>IF(SCOR!B12="HAP", "", E40-E41)</f>
        <v>0</v>
      </c>
    </row>
    <row r="43" spans="1:5">
      <c r="A43" s="99" t="s">
        <v>161</v>
      </c>
      <c r="B43" s="99"/>
      <c r="C43" s="99"/>
      <c r="D43" s="100"/>
      <c r="E43" s="100"/>
    </row>
    <row r="44" spans="1:5" ht="60.95" customHeight="1">
      <c r="A44" s="101" t="s">
        <v>31</v>
      </c>
      <c r="B44" s="101"/>
      <c r="C44" s="101"/>
      <c r="D44" s="101"/>
      <c r="E44" s="101"/>
    </row>
    <row r="45" spans="1:5" ht="30" customHeight="1" thickBot="1">
      <c r="A45" s="275" t="s">
        <v>32</v>
      </c>
      <c r="B45" s="197"/>
      <c r="C45" s="197"/>
      <c r="D45" s="197"/>
      <c r="E45" s="276"/>
    </row>
    <row r="46" spans="1:5" ht="21.75" customHeight="1" thickBot="1">
      <c r="A46" s="60" t="s">
        <v>33</v>
      </c>
      <c r="B46" s="248">
        <f>B11</f>
        <v>0</v>
      </c>
      <c r="C46" s="182"/>
      <c r="D46" s="90" t="s">
        <v>34</v>
      </c>
      <c r="E46" s="183"/>
    </row>
    <row r="47" spans="1:5" ht="33.75" customHeight="1" thickBot="1">
      <c r="A47" s="66" t="s">
        <v>35</v>
      </c>
      <c r="B47" s="185"/>
      <c r="C47" s="186"/>
      <c r="D47" s="93"/>
      <c r="E47" s="184"/>
    </row>
    <row r="48" spans="1:5" ht="21.75" customHeight="1" thickBot="1">
      <c r="A48" s="60" t="s">
        <v>36</v>
      </c>
      <c r="B48" s="248">
        <f>B12</f>
        <v>0</v>
      </c>
      <c r="C48" s="182"/>
      <c r="D48" s="90" t="s">
        <v>34</v>
      </c>
      <c r="E48" s="183"/>
    </row>
    <row r="49" spans="1:11" ht="33.75" customHeight="1" thickBot="1">
      <c r="A49" s="66" t="s">
        <v>37</v>
      </c>
      <c r="B49" s="185"/>
      <c r="C49" s="186"/>
      <c r="D49" s="93"/>
      <c r="E49" s="184"/>
      <c r="K49"/>
    </row>
    <row r="50" spans="1:11" ht="21.75" customHeight="1" thickBot="1">
      <c r="A50" s="60" t="s">
        <v>162</v>
      </c>
      <c r="B50" s="246"/>
      <c r="C50" s="247"/>
      <c r="D50" s="90" t="s">
        <v>34</v>
      </c>
      <c r="E50" s="183"/>
    </row>
    <row r="51" spans="1:11" ht="33.75" customHeight="1" thickBot="1">
      <c r="A51" s="66" t="s">
        <v>163</v>
      </c>
      <c r="B51" s="185"/>
      <c r="C51" s="186"/>
      <c r="D51" s="93"/>
      <c r="E51" s="184"/>
    </row>
    <row r="52" spans="1:11" ht="21.75" customHeight="1" thickBot="1">
      <c r="A52" s="60" t="s">
        <v>38</v>
      </c>
      <c r="B52" s="248">
        <f>C9</f>
        <v>0</v>
      </c>
      <c r="C52" s="182"/>
      <c r="D52" s="90" t="s">
        <v>34</v>
      </c>
      <c r="E52" s="183"/>
    </row>
    <row r="53" spans="1:11" ht="33.75" customHeight="1" thickBot="1">
      <c r="A53" s="66" t="s">
        <v>39</v>
      </c>
      <c r="B53" s="185"/>
      <c r="C53" s="186"/>
      <c r="D53" s="93"/>
      <c r="E53" s="184"/>
    </row>
    <row r="54" spans="1:11" ht="20.100000000000001" customHeight="1" thickBot="1">
      <c r="A54" s="121" t="s">
        <v>164</v>
      </c>
      <c r="B54" s="237"/>
      <c r="C54" s="238" t="s">
        <v>41</v>
      </c>
      <c r="D54" s="238"/>
      <c r="E54" s="239"/>
    </row>
    <row r="55" spans="1:11" ht="35.1" customHeight="1" thickBot="1">
      <c r="A55" s="243" t="s">
        <v>42</v>
      </c>
      <c r="B55" s="244"/>
      <c r="C55" s="244"/>
      <c r="D55" s="244"/>
      <c r="E55" s="245"/>
    </row>
  </sheetData>
  <sheetProtection algorithmName="SHA-512" hashValue="J7aHkrb1iFM9lmg2kS65lp2PYOmaOgp3Af9OVOV73vqtZM2QJocLC7VaXZe+TQYocKWJtxPA37lTmU9BN4OBfA==" saltValue="FXJs6QRhE1iK2fIPGF5zBw==" spinCount="100000" sheet="1" formatCells="0"/>
  <mergeCells count="56">
    <mergeCell ref="B46:C46"/>
    <mergeCell ref="B47:C47"/>
    <mergeCell ref="D46:E47"/>
    <mergeCell ref="B48:C48"/>
    <mergeCell ref="A42:D42"/>
    <mergeCell ref="A43:E43"/>
    <mergeCell ref="A44:E44"/>
    <mergeCell ref="A45:E45"/>
    <mergeCell ref="A22:B22"/>
    <mergeCell ref="C22:D22"/>
    <mergeCell ref="A23:D23"/>
    <mergeCell ref="A39:D39"/>
    <mergeCell ref="A41:D41"/>
    <mergeCell ref="C35:D35"/>
    <mergeCell ref="A40:D40"/>
    <mergeCell ref="A29:D29"/>
    <mergeCell ref="A30:D30"/>
    <mergeCell ref="A31:D31"/>
    <mergeCell ref="A32:D32"/>
    <mergeCell ref="A33:D33"/>
    <mergeCell ref="A34:D34"/>
    <mergeCell ref="C36:D36"/>
    <mergeCell ref="A37:D37"/>
    <mergeCell ref="A38:D38"/>
    <mergeCell ref="A1:E6"/>
    <mergeCell ref="A7:E7"/>
    <mergeCell ref="A8:E8"/>
    <mergeCell ref="C9:E9"/>
    <mergeCell ref="D10:E10"/>
    <mergeCell ref="B11:E11"/>
    <mergeCell ref="A25:D25"/>
    <mergeCell ref="A26:D26"/>
    <mergeCell ref="A27:D27"/>
    <mergeCell ref="A28:D28"/>
    <mergeCell ref="A24:D24"/>
    <mergeCell ref="B12:E12"/>
    <mergeCell ref="B13:E13"/>
    <mergeCell ref="B14:E14"/>
    <mergeCell ref="A15:E15"/>
    <mergeCell ref="A16:D16"/>
    <mergeCell ref="A17:D17"/>
    <mergeCell ref="A18:D18"/>
    <mergeCell ref="A21:D21"/>
    <mergeCell ref="A19:D19"/>
    <mergeCell ref="A20:D20"/>
    <mergeCell ref="A55:E55"/>
    <mergeCell ref="B49:C49"/>
    <mergeCell ref="B50:C50"/>
    <mergeCell ref="B51:C51"/>
    <mergeCell ref="B52:C52"/>
    <mergeCell ref="B53:C53"/>
    <mergeCell ref="D48:E49"/>
    <mergeCell ref="D50:E51"/>
    <mergeCell ref="D52:E53"/>
    <mergeCell ref="A54:B54"/>
    <mergeCell ref="C54:E54"/>
  </mergeCells>
  <conditionalFormatting sqref="E38">
    <cfRule type="cellIs" dxfId="0" priority="1" operator="lessThan">
      <formula>$E$31</formula>
    </cfRule>
  </conditionalFormatting>
  <pageMargins left="0.7" right="0.7" top="0.75" bottom="0.75" header="0.3" footer="0.3"/>
  <pageSetup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AA88B-559C-4F54-8ECA-FFCE9D1BF2E0}">
  <sheetPr codeName="Sheet4"/>
  <dimension ref="A1:I47"/>
  <sheetViews>
    <sheetView showGridLines="0" zoomScale="78" zoomScaleNormal="78" workbookViewId="0">
      <selection activeCell="L21" sqref="L21"/>
    </sheetView>
  </sheetViews>
  <sheetFormatPr defaultColWidth="8.7109375" defaultRowHeight="14.45"/>
  <cols>
    <col min="1" max="1" width="34.140625" style="9" customWidth="1"/>
    <col min="2" max="2" width="36.85546875" style="9" customWidth="1"/>
    <col min="3" max="3" width="14.85546875" style="9" customWidth="1"/>
    <col min="4" max="4" width="19.5703125" style="9" customWidth="1"/>
    <col min="5" max="5" width="27.85546875" style="9" customWidth="1"/>
    <col min="6" max="16384" width="8.7109375" style="9"/>
  </cols>
  <sheetData>
    <row r="1" spans="1:5">
      <c r="A1" s="277" t="s">
        <v>165</v>
      </c>
      <c r="B1" s="278"/>
      <c r="C1" s="278"/>
      <c r="D1" s="278"/>
      <c r="E1" s="279"/>
    </row>
    <row r="2" spans="1:5">
      <c r="A2" s="280"/>
      <c r="B2" s="281"/>
      <c r="C2" s="281"/>
      <c r="D2" s="281"/>
      <c r="E2" s="282"/>
    </row>
    <row r="3" spans="1:5">
      <c r="A3" s="280"/>
      <c r="B3" s="281"/>
      <c r="C3" s="281"/>
      <c r="D3" s="281"/>
      <c r="E3" s="282"/>
    </row>
    <row r="4" spans="1:5">
      <c r="A4" s="280"/>
      <c r="B4" s="281"/>
      <c r="C4" s="281"/>
      <c r="D4" s="281"/>
      <c r="E4" s="282"/>
    </row>
    <row r="5" spans="1:5">
      <c r="A5" s="280"/>
      <c r="B5" s="281"/>
      <c r="C5" s="281"/>
      <c r="D5" s="281"/>
      <c r="E5" s="282"/>
    </row>
    <row r="6" spans="1:5" ht="15" thickBot="1">
      <c r="A6" s="283"/>
      <c r="B6" s="284"/>
      <c r="C6" s="284"/>
      <c r="D6" s="284"/>
      <c r="E6" s="285"/>
    </row>
    <row r="7" spans="1:5">
      <c r="A7" s="62" t="s">
        <v>1</v>
      </c>
      <c r="B7" s="63"/>
      <c r="C7" s="200">
        <f>SCOR!C7</f>
        <v>0</v>
      </c>
      <c r="D7" s="201"/>
      <c r="E7" s="202"/>
    </row>
    <row r="8" spans="1:5">
      <c r="A8" s="39" t="s">
        <v>2</v>
      </c>
      <c r="B8" s="48" t="str">
        <f>IF(C7="AECOM","21-064-002-C858",IF(C7="Grantworks","21-064-001-C847",""))</f>
        <v/>
      </c>
      <c r="C8" s="50" t="s">
        <v>3</v>
      </c>
      <c r="D8" s="203">
        <f>SCOR!E8</f>
        <v>0</v>
      </c>
      <c r="E8" s="204"/>
    </row>
    <row r="9" spans="1:5">
      <c r="A9" s="39" t="s">
        <v>4</v>
      </c>
      <c r="B9" s="203">
        <f>SCOR!B9</f>
        <v>0</v>
      </c>
      <c r="C9" s="205"/>
      <c r="D9" s="205"/>
      <c r="E9" s="204"/>
    </row>
    <row r="10" spans="1:5">
      <c r="A10" s="40" t="s">
        <v>5</v>
      </c>
      <c r="B10" s="203">
        <f>SCOR!B10</f>
        <v>0</v>
      </c>
      <c r="C10" s="205"/>
      <c r="D10" s="205"/>
      <c r="E10" s="204"/>
    </row>
    <row r="11" spans="1:5">
      <c r="A11" s="39" t="s">
        <v>6</v>
      </c>
      <c r="B11" s="203">
        <f>SCOR!B11</f>
        <v>0</v>
      </c>
      <c r="C11" s="205"/>
      <c r="D11" s="205"/>
      <c r="E11" s="204"/>
    </row>
    <row r="12" spans="1:5" ht="15" thickBot="1">
      <c r="A12" s="41" t="s">
        <v>7</v>
      </c>
      <c r="B12" s="229">
        <f>SCOR!B12</f>
        <v>0</v>
      </c>
      <c r="C12" s="230"/>
      <c r="D12" s="230"/>
      <c r="E12" s="231"/>
    </row>
    <row r="13" spans="1:5">
      <c r="A13" s="150" t="s">
        <v>166</v>
      </c>
      <c r="B13" s="151"/>
      <c r="C13" s="151"/>
      <c r="D13" s="152"/>
      <c r="E13" s="254"/>
    </row>
    <row r="14" spans="1:5">
      <c r="A14" s="286" t="s">
        <v>167</v>
      </c>
      <c r="B14" s="286"/>
      <c r="C14" s="286"/>
      <c r="D14" s="286"/>
      <c r="E14" s="11"/>
    </row>
    <row r="15" spans="1:5">
      <c r="A15" s="286" t="s">
        <v>168</v>
      </c>
      <c r="B15" s="286"/>
      <c r="C15" s="286"/>
      <c r="D15" s="286"/>
      <c r="E15" s="8">
        <f>DOBC!E25</f>
        <v>0</v>
      </c>
    </row>
    <row r="16" spans="1:5">
      <c r="A16" s="287" t="s">
        <v>169</v>
      </c>
      <c r="B16" s="287"/>
      <c r="C16" s="287"/>
      <c r="D16" s="287"/>
      <c r="E16" s="287"/>
    </row>
    <row r="17" spans="1:6">
      <c r="A17" s="288" t="s">
        <v>170</v>
      </c>
      <c r="B17" s="288"/>
      <c r="C17" s="288"/>
      <c r="D17" s="289"/>
      <c r="E17" s="289"/>
    </row>
    <row r="18" spans="1:6">
      <c r="A18" s="157" t="s">
        <v>171</v>
      </c>
      <c r="B18" s="157"/>
      <c r="C18" s="157"/>
      <c r="D18" s="157"/>
      <c r="E18" s="11"/>
      <c r="F18" s="22"/>
    </row>
    <row r="19" spans="1:6">
      <c r="A19" s="287" t="s">
        <v>172</v>
      </c>
      <c r="B19" s="287"/>
      <c r="C19" s="287"/>
      <c r="D19" s="287"/>
      <c r="E19" s="287"/>
    </row>
    <row r="20" spans="1:6">
      <c r="A20" s="157" t="s">
        <v>173</v>
      </c>
      <c r="B20" s="157"/>
      <c r="C20" s="157"/>
      <c r="D20" s="157"/>
      <c r="E20" s="11"/>
    </row>
    <row r="21" spans="1:6">
      <c r="A21" s="157" t="s">
        <v>174</v>
      </c>
      <c r="B21" s="157"/>
      <c r="C21" s="157"/>
      <c r="D21" s="157"/>
      <c r="E21" s="11"/>
    </row>
    <row r="22" spans="1:6">
      <c r="A22" s="157" t="s">
        <v>175</v>
      </c>
      <c r="B22" s="157"/>
      <c r="C22" s="157"/>
      <c r="D22" s="157"/>
      <c r="E22" s="11"/>
    </row>
    <row r="23" spans="1:6">
      <c r="A23" s="157" t="s">
        <v>176</v>
      </c>
      <c r="B23" s="157"/>
      <c r="C23" s="157"/>
      <c r="D23" s="157"/>
      <c r="E23" s="11"/>
    </row>
    <row r="24" spans="1:6">
      <c r="A24" s="290" t="s">
        <v>177</v>
      </c>
      <c r="B24" s="149"/>
      <c r="C24" s="149"/>
      <c r="D24" s="149"/>
      <c r="E24" s="149"/>
    </row>
    <row r="25" spans="1:6">
      <c r="A25" s="288" t="s">
        <v>178</v>
      </c>
      <c r="B25" s="288"/>
      <c r="C25" s="288"/>
      <c r="D25" s="289"/>
      <c r="E25" s="289"/>
    </row>
    <row r="26" spans="1:6">
      <c r="A26" s="178" t="s">
        <v>179</v>
      </c>
      <c r="B26" s="178"/>
      <c r="C26" s="178"/>
      <c r="D26" s="178"/>
      <c r="E26" s="11"/>
    </row>
    <row r="27" spans="1:6">
      <c r="A27" s="178" t="s">
        <v>180</v>
      </c>
      <c r="B27" s="178"/>
      <c r="C27" s="178"/>
      <c r="D27" s="178"/>
      <c r="E27" s="11"/>
    </row>
    <row r="28" spans="1:6">
      <c r="A28" s="178" t="s">
        <v>181</v>
      </c>
      <c r="B28" s="178"/>
      <c r="C28" s="178"/>
      <c r="D28" s="178"/>
      <c r="E28" s="11"/>
    </row>
    <row r="29" spans="1:6">
      <c r="A29" s="178" t="s">
        <v>182</v>
      </c>
      <c r="B29" s="178"/>
      <c r="C29" s="178"/>
      <c r="D29" s="178"/>
      <c r="E29" s="11"/>
    </row>
    <row r="30" spans="1:6">
      <c r="A30" s="178" t="s">
        <v>183</v>
      </c>
      <c r="B30" s="178"/>
      <c r="C30" s="178"/>
      <c r="D30" s="178"/>
      <c r="E30" s="11"/>
    </row>
    <row r="31" spans="1:6" ht="29.45" customHeight="1">
      <c r="A31" s="178" t="s">
        <v>184</v>
      </c>
      <c r="B31" s="178"/>
      <c r="C31" s="178"/>
      <c r="D31" s="178"/>
      <c r="E31" s="11"/>
    </row>
    <row r="32" spans="1:6">
      <c r="A32" s="178" t="s">
        <v>185</v>
      </c>
      <c r="B32" s="178"/>
      <c r="C32" s="178"/>
      <c r="D32" s="178"/>
      <c r="E32" s="11"/>
    </row>
    <row r="33" spans="1:9">
      <c r="A33" s="178" t="s">
        <v>186</v>
      </c>
      <c r="B33" s="178"/>
      <c r="C33" s="178"/>
      <c r="D33" s="178"/>
      <c r="E33" s="11"/>
    </row>
    <row r="34" spans="1:9">
      <c r="A34" s="178" t="s">
        <v>187</v>
      </c>
      <c r="B34" s="178"/>
      <c r="C34" s="178"/>
      <c r="D34" s="178"/>
      <c r="E34" s="11"/>
    </row>
    <row r="35" spans="1:9">
      <c r="A35" s="178" t="s">
        <v>188</v>
      </c>
      <c r="B35" s="178"/>
      <c r="C35" s="178"/>
      <c r="D35" s="178"/>
      <c r="E35" s="11"/>
    </row>
    <row r="36" spans="1:9">
      <c r="A36" s="290" t="s">
        <v>177</v>
      </c>
      <c r="B36" s="290"/>
      <c r="C36" s="290"/>
      <c r="D36" s="290"/>
      <c r="E36" s="290"/>
    </row>
    <row r="37" spans="1:9">
      <c r="A37" s="291" t="s">
        <v>30</v>
      </c>
      <c r="B37" s="291"/>
      <c r="C37" s="291"/>
      <c r="D37" s="292"/>
      <c r="E37" s="292"/>
    </row>
    <row r="38" spans="1:9" ht="60.95" customHeight="1">
      <c r="A38" s="101" t="s">
        <v>31</v>
      </c>
      <c r="B38" s="101"/>
      <c r="C38" s="101"/>
      <c r="D38" s="101"/>
      <c r="E38" s="101"/>
    </row>
    <row r="39" spans="1:9" ht="30" customHeight="1" thickBot="1">
      <c r="A39" s="275" t="s">
        <v>32</v>
      </c>
      <c r="B39" s="197"/>
      <c r="C39" s="197"/>
      <c r="D39" s="197"/>
      <c r="E39" s="276"/>
    </row>
    <row r="40" spans="1:9" ht="21.75" customHeight="1">
      <c r="A40" s="67" t="s">
        <v>33</v>
      </c>
      <c r="B40" s="248">
        <f>B9</f>
        <v>0</v>
      </c>
      <c r="C40" s="182"/>
      <c r="D40" s="90" t="s">
        <v>34</v>
      </c>
      <c r="E40" s="183"/>
    </row>
    <row r="41" spans="1:9" ht="33.75" customHeight="1" thickBot="1">
      <c r="A41" s="68" t="s">
        <v>35</v>
      </c>
      <c r="B41" s="185"/>
      <c r="C41" s="186"/>
      <c r="D41" s="93"/>
      <c r="E41" s="184"/>
    </row>
    <row r="42" spans="1:9" ht="21.75" customHeight="1">
      <c r="A42" s="67" t="s">
        <v>36</v>
      </c>
      <c r="B42" s="248">
        <f>B10</f>
        <v>0</v>
      </c>
      <c r="C42" s="182"/>
      <c r="D42" s="90" t="s">
        <v>34</v>
      </c>
      <c r="E42" s="183"/>
    </row>
    <row r="43" spans="1:9" ht="33.75" customHeight="1" thickBot="1">
      <c r="A43" s="68" t="s">
        <v>37</v>
      </c>
      <c r="B43" s="185"/>
      <c r="C43" s="186"/>
      <c r="D43" s="93"/>
      <c r="E43" s="184"/>
      <c r="I43"/>
    </row>
    <row r="44" spans="1:9" ht="21.75" customHeight="1">
      <c r="A44" s="67" t="s">
        <v>38</v>
      </c>
      <c r="B44" s="248">
        <f>C7</f>
        <v>0</v>
      </c>
      <c r="C44" s="182"/>
      <c r="D44" s="90" t="s">
        <v>34</v>
      </c>
      <c r="E44" s="183"/>
    </row>
    <row r="45" spans="1:9" ht="33.75" customHeight="1" thickBot="1">
      <c r="A45" s="41" t="s">
        <v>39</v>
      </c>
      <c r="B45" s="185"/>
      <c r="C45" s="186"/>
      <c r="D45" s="93"/>
      <c r="E45" s="184"/>
    </row>
    <row r="46" spans="1:9" ht="20.45" customHeight="1" thickBot="1">
      <c r="A46" s="121" t="s">
        <v>189</v>
      </c>
      <c r="B46" s="237"/>
      <c r="C46" s="238" t="s">
        <v>41</v>
      </c>
      <c r="D46" s="238"/>
      <c r="E46" s="239"/>
    </row>
    <row r="47" spans="1:9" ht="35.1" customHeight="1" thickBot="1">
      <c r="A47" s="118" t="s">
        <v>42</v>
      </c>
      <c r="B47" s="119"/>
      <c r="C47" s="119"/>
      <c r="D47" s="119"/>
      <c r="E47" s="199"/>
    </row>
  </sheetData>
  <sheetProtection formatCells="0"/>
  <mergeCells count="46">
    <mergeCell ref="A47:E47"/>
    <mergeCell ref="D40:E41"/>
    <mergeCell ref="D42:E43"/>
    <mergeCell ref="D44:E45"/>
    <mergeCell ref="B42:C42"/>
    <mergeCell ref="B43:C43"/>
    <mergeCell ref="B44:C44"/>
    <mergeCell ref="B45:C45"/>
    <mergeCell ref="B41:C41"/>
    <mergeCell ref="A46:B46"/>
    <mergeCell ref="C46:E46"/>
    <mergeCell ref="A36:E36"/>
    <mergeCell ref="A37:E37"/>
    <mergeCell ref="A38:E38"/>
    <mergeCell ref="A39:E39"/>
    <mergeCell ref="B40:C40"/>
    <mergeCell ref="A35:D35"/>
    <mergeCell ref="A24:E24"/>
    <mergeCell ref="A25:E25"/>
    <mergeCell ref="A26:D26"/>
    <mergeCell ref="A27:D27"/>
    <mergeCell ref="A28:D28"/>
    <mergeCell ref="A29:D29"/>
    <mergeCell ref="A30:D30"/>
    <mergeCell ref="A31:D31"/>
    <mergeCell ref="A32:D32"/>
    <mergeCell ref="A33:D33"/>
    <mergeCell ref="A34:D34"/>
    <mergeCell ref="A23:D23"/>
    <mergeCell ref="B12:E12"/>
    <mergeCell ref="A13:E13"/>
    <mergeCell ref="A14:D14"/>
    <mergeCell ref="A15:D15"/>
    <mergeCell ref="A16:E16"/>
    <mergeCell ref="A17:E17"/>
    <mergeCell ref="A18:D18"/>
    <mergeCell ref="A19:E19"/>
    <mergeCell ref="A20:D20"/>
    <mergeCell ref="A21:D21"/>
    <mergeCell ref="A22:D22"/>
    <mergeCell ref="B11:E11"/>
    <mergeCell ref="A1:E6"/>
    <mergeCell ref="C7:E7"/>
    <mergeCell ref="D8:E8"/>
    <mergeCell ref="B9:E9"/>
    <mergeCell ref="B10:E10"/>
  </mergeCells>
  <dataValidations count="4">
    <dataValidation type="list" allowBlank="1" showInputMessage="1" showErrorMessage="1" sqref="E27:E35" xr:uid="{1D99BB00-10DE-422D-8B6A-900677111FE2}">
      <formula1>"Yes, No, N/A"</formula1>
    </dataValidation>
    <dataValidation type="list" allowBlank="1" showInputMessage="1" showErrorMessage="1" sqref="E18 E20:E23 E26" xr:uid="{061568F5-45D5-4DE5-9B69-8BEF534314DC}">
      <formula1>"Yes, No"</formula1>
    </dataValidation>
    <dataValidation type="list" showInputMessage="1" showErrorMessage="1" sqref="E14" xr:uid="{E423BBC0-0D83-4B5A-9B85-1029C9B8B454}">
      <formula1>"Yes, No"</formula1>
    </dataValidation>
    <dataValidation showInputMessage="1" showErrorMessage="1" sqref="C7" xr:uid="{A8A5379C-AB7D-46B4-B440-4C92D7852B00}"/>
  </dataValidations>
  <pageMargins left="0.7" right="0.7" top="0.75" bottom="0.75" header="0.3" footer="0.3"/>
  <pageSetup scale="6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187FB-5BA9-4414-9C42-E1C21738EE65}">
  <sheetPr codeName="Sheet5"/>
  <dimension ref="A1:E37"/>
  <sheetViews>
    <sheetView showGridLines="0" topLeftCell="A7" zoomScale="70" zoomScaleNormal="70" workbookViewId="0">
      <selection activeCell="D29" sqref="D29:E29"/>
    </sheetView>
  </sheetViews>
  <sheetFormatPr defaultColWidth="8.7109375" defaultRowHeight="14.45"/>
  <cols>
    <col min="1" max="1" width="34.140625" style="9" customWidth="1"/>
    <col min="2" max="2" width="36.85546875" style="9" customWidth="1"/>
    <col min="3" max="3" width="14.85546875" style="9" customWidth="1"/>
    <col min="4" max="4" width="19.5703125" style="9" customWidth="1"/>
    <col min="5" max="5" width="27.85546875" style="9" customWidth="1"/>
    <col min="6" max="16384" width="8.7109375" style="9"/>
  </cols>
  <sheetData>
    <row r="1" spans="1:5">
      <c r="A1" s="277" t="s">
        <v>190</v>
      </c>
      <c r="B1" s="278"/>
      <c r="C1" s="278"/>
      <c r="D1" s="278"/>
      <c r="E1" s="279"/>
    </row>
    <row r="2" spans="1:5">
      <c r="A2" s="280"/>
      <c r="B2" s="281"/>
      <c r="C2" s="281"/>
      <c r="D2" s="281"/>
      <c r="E2" s="282"/>
    </row>
    <row r="3" spans="1:5">
      <c r="A3" s="280"/>
      <c r="B3" s="281"/>
      <c r="C3" s="281"/>
      <c r="D3" s="281"/>
      <c r="E3" s="282"/>
    </row>
    <row r="4" spans="1:5">
      <c r="A4" s="280"/>
      <c r="B4" s="281"/>
      <c r="C4" s="281"/>
      <c r="D4" s="281"/>
      <c r="E4" s="282"/>
    </row>
    <row r="5" spans="1:5">
      <c r="A5" s="280"/>
      <c r="B5" s="281"/>
      <c r="C5" s="281"/>
      <c r="D5" s="281"/>
      <c r="E5" s="282"/>
    </row>
    <row r="6" spans="1:5" ht="15" thickBot="1">
      <c r="A6" s="283"/>
      <c r="B6" s="284"/>
      <c r="C6" s="284"/>
      <c r="D6" s="284"/>
      <c r="E6" s="285"/>
    </row>
    <row r="7" spans="1:5" ht="42.6" thickBot="1">
      <c r="A7" s="296" t="s">
        <v>191</v>
      </c>
      <c r="B7" s="297"/>
      <c r="C7" s="15" t="s">
        <v>192</v>
      </c>
      <c r="D7" s="297" t="s">
        <v>193</v>
      </c>
      <c r="E7" s="298"/>
    </row>
    <row r="8" spans="1:5" ht="112.5" customHeight="1">
      <c r="A8" s="299" t="s">
        <v>194</v>
      </c>
      <c r="B8" s="300"/>
      <c r="C8" s="16" t="s">
        <v>195</v>
      </c>
      <c r="D8" s="301" t="s">
        <v>196</v>
      </c>
      <c r="E8" s="302"/>
    </row>
    <row r="9" spans="1:5" ht="27.95" customHeight="1">
      <c r="A9" s="293" t="s">
        <v>197</v>
      </c>
      <c r="B9" s="250"/>
      <c r="C9" s="17" t="s">
        <v>195</v>
      </c>
      <c r="D9" s="294" t="s">
        <v>198</v>
      </c>
      <c r="E9" s="295"/>
    </row>
    <row r="10" spans="1:5" ht="29.1" customHeight="1">
      <c r="A10" s="293" t="s">
        <v>199</v>
      </c>
      <c r="B10" s="250"/>
      <c r="C10" s="17" t="s">
        <v>200</v>
      </c>
      <c r="D10" s="294" t="s">
        <v>198</v>
      </c>
      <c r="E10" s="295"/>
    </row>
    <row r="11" spans="1:5">
      <c r="A11" s="293" t="s">
        <v>201</v>
      </c>
      <c r="B11" s="250"/>
      <c r="C11" s="17" t="s">
        <v>202</v>
      </c>
      <c r="D11" s="250"/>
      <c r="E11" s="303"/>
    </row>
    <row r="12" spans="1:5">
      <c r="A12" s="293" t="s">
        <v>203</v>
      </c>
      <c r="B12" s="250"/>
      <c r="C12" s="17" t="s">
        <v>202</v>
      </c>
      <c r="D12" s="250"/>
      <c r="E12" s="303"/>
    </row>
    <row r="13" spans="1:5" ht="71.45" customHeight="1">
      <c r="A13" s="293" t="s">
        <v>204</v>
      </c>
      <c r="B13" s="250"/>
      <c r="C13" s="17" t="s">
        <v>205</v>
      </c>
      <c r="D13" s="294" t="s">
        <v>206</v>
      </c>
      <c r="E13" s="295"/>
    </row>
    <row r="14" spans="1:5">
      <c r="A14" s="293" t="s">
        <v>207</v>
      </c>
      <c r="B14" s="250"/>
      <c r="C14" s="17" t="s">
        <v>195</v>
      </c>
      <c r="D14" s="250" t="s">
        <v>208</v>
      </c>
      <c r="E14" s="303"/>
    </row>
    <row r="15" spans="1:5">
      <c r="A15" s="293" t="s">
        <v>209</v>
      </c>
      <c r="B15" s="250"/>
      <c r="C15" s="17" t="s">
        <v>205</v>
      </c>
      <c r="D15" s="250" t="s">
        <v>210</v>
      </c>
      <c r="E15" s="303"/>
    </row>
    <row r="16" spans="1:5">
      <c r="A16" s="293" t="s">
        <v>211</v>
      </c>
      <c r="B16" s="250"/>
      <c r="C16" s="17" t="s">
        <v>202</v>
      </c>
      <c r="D16" s="250"/>
      <c r="E16" s="303"/>
    </row>
    <row r="17" spans="1:5">
      <c r="A17" s="293" t="s">
        <v>212</v>
      </c>
      <c r="B17" s="250"/>
      <c r="C17" s="17" t="s">
        <v>202</v>
      </c>
      <c r="D17" s="250"/>
      <c r="E17" s="303"/>
    </row>
    <row r="18" spans="1:5">
      <c r="A18" s="293" t="s">
        <v>213</v>
      </c>
      <c r="B18" s="250"/>
      <c r="C18" s="17" t="s">
        <v>205</v>
      </c>
      <c r="D18" s="250" t="s">
        <v>214</v>
      </c>
      <c r="E18" s="303"/>
    </row>
    <row r="19" spans="1:5">
      <c r="A19" s="304" t="s">
        <v>215</v>
      </c>
      <c r="B19" s="294"/>
      <c r="C19" s="17" t="s">
        <v>202</v>
      </c>
      <c r="D19" s="250"/>
      <c r="E19" s="303"/>
    </row>
    <row r="20" spans="1:5" ht="45.95" customHeight="1">
      <c r="A20" s="293" t="s">
        <v>216</v>
      </c>
      <c r="B20" s="250"/>
      <c r="C20" s="17" t="s">
        <v>205</v>
      </c>
      <c r="D20" s="294" t="s">
        <v>217</v>
      </c>
      <c r="E20" s="295"/>
    </row>
    <row r="21" spans="1:5">
      <c r="A21" s="293" t="s">
        <v>218</v>
      </c>
      <c r="B21" s="250"/>
      <c r="C21" s="17" t="s">
        <v>202</v>
      </c>
      <c r="D21" s="250"/>
      <c r="E21" s="303"/>
    </row>
    <row r="22" spans="1:5" ht="57.6" customHeight="1">
      <c r="A22" s="293" t="s">
        <v>219</v>
      </c>
      <c r="B22" s="250"/>
      <c r="C22" s="17" t="s">
        <v>205</v>
      </c>
      <c r="D22" s="294" t="s">
        <v>220</v>
      </c>
      <c r="E22" s="295"/>
    </row>
    <row r="23" spans="1:5">
      <c r="A23" s="293" t="s">
        <v>221</v>
      </c>
      <c r="B23" s="250"/>
      <c r="C23" s="17" t="s">
        <v>202</v>
      </c>
      <c r="D23" s="250"/>
      <c r="E23" s="303"/>
    </row>
    <row r="24" spans="1:5" ht="28.5" customHeight="1">
      <c r="A24" s="293" t="s">
        <v>222</v>
      </c>
      <c r="B24" s="250"/>
      <c r="C24" s="17" t="s">
        <v>195</v>
      </c>
      <c r="D24" s="294" t="s">
        <v>198</v>
      </c>
      <c r="E24" s="295"/>
    </row>
    <row r="25" spans="1:5" ht="27.95" customHeight="1">
      <c r="A25" s="293" t="s">
        <v>223</v>
      </c>
      <c r="B25" s="250"/>
      <c r="C25" s="17" t="s">
        <v>205</v>
      </c>
      <c r="D25" s="294" t="s">
        <v>224</v>
      </c>
      <c r="E25" s="295"/>
    </row>
    <row r="26" spans="1:5" ht="28.5" customHeight="1">
      <c r="A26" s="293" t="s">
        <v>225</v>
      </c>
      <c r="B26" s="250"/>
      <c r="C26" s="17" t="s">
        <v>205</v>
      </c>
      <c r="D26" s="294" t="s">
        <v>226</v>
      </c>
      <c r="E26" s="295"/>
    </row>
    <row r="27" spans="1:5">
      <c r="A27" s="293" t="s">
        <v>227</v>
      </c>
      <c r="B27" s="250"/>
      <c r="C27" s="17" t="s">
        <v>202</v>
      </c>
      <c r="D27" s="250" t="s">
        <v>228</v>
      </c>
      <c r="E27" s="303"/>
    </row>
    <row r="28" spans="1:5" ht="42.95" customHeight="1">
      <c r="A28" s="293" t="s">
        <v>229</v>
      </c>
      <c r="B28" s="250"/>
      <c r="C28" s="17" t="s">
        <v>195</v>
      </c>
      <c r="D28" s="294" t="s">
        <v>230</v>
      </c>
      <c r="E28" s="295"/>
    </row>
    <row r="29" spans="1:5" ht="90.95" customHeight="1">
      <c r="A29" s="293" t="s">
        <v>231</v>
      </c>
      <c r="B29" s="250"/>
      <c r="C29" s="17" t="s">
        <v>205</v>
      </c>
      <c r="D29" s="294" t="s">
        <v>232</v>
      </c>
      <c r="E29" s="295"/>
    </row>
    <row r="30" spans="1:5" ht="44.1" customHeight="1">
      <c r="A30" s="293" t="s">
        <v>233</v>
      </c>
      <c r="B30" s="250"/>
      <c r="C30" s="17" t="s">
        <v>205</v>
      </c>
      <c r="D30" s="294" t="s">
        <v>234</v>
      </c>
      <c r="E30" s="295"/>
    </row>
    <row r="31" spans="1:5" ht="29.1" customHeight="1">
      <c r="A31" s="293" t="s">
        <v>235</v>
      </c>
      <c r="B31" s="250"/>
      <c r="C31" s="17" t="s">
        <v>195</v>
      </c>
      <c r="D31" s="294" t="s">
        <v>198</v>
      </c>
      <c r="E31" s="295"/>
    </row>
    <row r="32" spans="1:5" ht="75" customHeight="1">
      <c r="A32" s="293" t="s">
        <v>236</v>
      </c>
      <c r="B32" s="250"/>
      <c r="C32" s="17" t="s">
        <v>205</v>
      </c>
      <c r="D32" s="294" t="s">
        <v>237</v>
      </c>
      <c r="E32" s="295"/>
    </row>
    <row r="33" spans="1:5">
      <c r="A33" s="304" t="s">
        <v>238</v>
      </c>
      <c r="B33" s="294"/>
      <c r="C33" s="17" t="s">
        <v>202</v>
      </c>
      <c r="D33" s="250"/>
      <c r="E33" s="303"/>
    </row>
    <row r="34" spans="1:5">
      <c r="A34" s="293" t="s">
        <v>239</v>
      </c>
      <c r="B34" s="250"/>
      <c r="C34" s="17" t="s">
        <v>202</v>
      </c>
      <c r="D34" s="250"/>
      <c r="E34" s="303"/>
    </row>
    <row r="35" spans="1:5">
      <c r="A35" s="304" t="s">
        <v>240</v>
      </c>
      <c r="B35" s="294"/>
      <c r="C35" s="17" t="s">
        <v>202</v>
      </c>
      <c r="D35" s="250"/>
      <c r="E35" s="303"/>
    </row>
    <row r="36" spans="1:5" ht="15.6" customHeight="1" thickBot="1">
      <c r="A36" s="305" t="s">
        <v>241</v>
      </c>
      <c r="B36" s="306"/>
      <c r="C36" s="18" t="s">
        <v>205</v>
      </c>
      <c r="D36" s="306" t="s">
        <v>242</v>
      </c>
      <c r="E36" s="307"/>
    </row>
    <row r="37" spans="1:5" ht="20.45" customHeight="1" thickBot="1">
      <c r="A37" s="121" t="s">
        <v>243</v>
      </c>
      <c r="B37" s="237"/>
      <c r="C37" s="238" t="s">
        <v>41</v>
      </c>
      <c r="D37" s="238"/>
      <c r="E37" s="239"/>
    </row>
  </sheetData>
  <sheetProtection algorithmName="SHA-512" hashValue="ndErY78PYXnwSaqoYkNTG/Ax1AXPGMpW/LH79dhJLnH/3vijAg41PfC1EFl/aF+P0y0HQNpmxdQAn7HS5Ot3EQ==" saltValue="yqGNk64Dr5eADEkv1KPIpA==" spinCount="100000" sheet="1" objects="1" scenarios="1"/>
  <mergeCells count="63">
    <mergeCell ref="A34:B34"/>
    <mergeCell ref="D34:E34"/>
    <mergeCell ref="A35:B35"/>
    <mergeCell ref="D35:E35"/>
    <mergeCell ref="A36:B36"/>
    <mergeCell ref="D36:E36"/>
    <mergeCell ref="A31:B31"/>
    <mergeCell ref="D31:E31"/>
    <mergeCell ref="A32:B32"/>
    <mergeCell ref="D32:E32"/>
    <mergeCell ref="A33:B33"/>
    <mergeCell ref="D33:E33"/>
    <mergeCell ref="A28:B28"/>
    <mergeCell ref="D28:E28"/>
    <mergeCell ref="A29:B29"/>
    <mergeCell ref="D29:E29"/>
    <mergeCell ref="A30:B30"/>
    <mergeCell ref="D30:E30"/>
    <mergeCell ref="A25:B25"/>
    <mergeCell ref="D25:E25"/>
    <mergeCell ref="A26:B26"/>
    <mergeCell ref="D26:E26"/>
    <mergeCell ref="A27:B27"/>
    <mergeCell ref="D27:E27"/>
    <mergeCell ref="A22:B22"/>
    <mergeCell ref="D22:E22"/>
    <mergeCell ref="A23:B23"/>
    <mergeCell ref="D23:E23"/>
    <mergeCell ref="A24:B24"/>
    <mergeCell ref="D24:E24"/>
    <mergeCell ref="A19:B19"/>
    <mergeCell ref="D19:E19"/>
    <mergeCell ref="A20:B20"/>
    <mergeCell ref="D20:E20"/>
    <mergeCell ref="A21:B21"/>
    <mergeCell ref="D21:E21"/>
    <mergeCell ref="A16:B16"/>
    <mergeCell ref="D16:E16"/>
    <mergeCell ref="A17:B17"/>
    <mergeCell ref="D17:E17"/>
    <mergeCell ref="A18:B18"/>
    <mergeCell ref="D18:E18"/>
    <mergeCell ref="D13:E13"/>
    <mergeCell ref="A14:B14"/>
    <mergeCell ref="D14:E14"/>
    <mergeCell ref="A15:B15"/>
    <mergeCell ref="D15:E15"/>
    <mergeCell ref="A37:B37"/>
    <mergeCell ref="C37:E37"/>
    <mergeCell ref="A9:B9"/>
    <mergeCell ref="D9:E9"/>
    <mergeCell ref="A1:E6"/>
    <mergeCell ref="A7:B7"/>
    <mergeCell ref="D7:E7"/>
    <mergeCell ref="A8:B8"/>
    <mergeCell ref="D8:E8"/>
    <mergeCell ref="A10:B10"/>
    <mergeCell ref="D10:E10"/>
    <mergeCell ref="A11:B11"/>
    <mergeCell ref="D11:E11"/>
    <mergeCell ref="A12:B12"/>
    <mergeCell ref="D12:E12"/>
    <mergeCell ref="A13:B13"/>
  </mergeCells>
  <pageMargins left="0.7" right="0.7" top="0.75" bottom="0.75" header="0.3" footer="0.3"/>
  <pageSetup scale="6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547EF65395E5439FF04195D127056A" ma:contentTypeVersion="30" ma:contentTypeDescription="Create a new document." ma:contentTypeScope="" ma:versionID="4753ce760e21a3b9d9625734e2ae685c">
  <xsd:schema xmlns:xsd="http://www.w3.org/2001/XMLSchema" xmlns:xs="http://www.w3.org/2001/XMLSchema" xmlns:p="http://schemas.microsoft.com/office/2006/metadata/properties" xmlns:ns2="9271d55d-c789-4661-9b95-3dc6195f5542" xmlns:ns3="44be9d99-3029-4e34-b5df-e831d0c37fe9" xmlns:ns4="05ae06be-15d9-46bd-bcfe-bd38703688c6" targetNamespace="http://schemas.microsoft.com/office/2006/metadata/properties" ma:root="true" ma:fieldsID="2c5782f59b4f66472a428e341bceba83" ns2:_="" ns3:_="" ns4:_="">
    <xsd:import namespace="9271d55d-c789-4661-9b95-3dc6195f5542"/>
    <xsd:import namespace="44be9d99-3029-4e34-b5df-e831d0c37fe9"/>
    <xsd:import namespace="05ae06be-15d9-46bd-bcfe-bd38703688c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4:_dlc_DocId" minOccurs="0"/>
                <xsd:element ref="ns4:_dlc_DocIdUrl" minOccurs="0"/>
                <xsd:element ref="ns4:_dlc_DocIdPersistId" minOccurs="0"/>
                <xsd:element ref="ns2:MediaServiceAutoKeyPoints" minOccurs="0"/>
                <xsd:element ref="ns2:MediaServiceKeyPoints" minOccurs="0"/>
                <xsd:element ref="ns2:Additional_x0020_File_x0020_Header_x0020_Info" minOccurs="0"/>
                <xsd:element ref="ns2:MediaLengthInSeconds" minOccurs="0"/>
                <xsd:element ref="ns4:TaxCatchAll" minOccurs="0"/>
                <xsd:element ref="ns2:e0cf01ad7dd6423497e9b84a5c86c70e" minOccurs="0"/>
                <xsd:element ref="ns2:j35730a387284f61b19d61e874ded790" minOccurs="0"/>
                <xsd:element ref="ns2:ca55f45b46a14830bbd7199c47a2be44" minOccurs="0"/>
                <xsd:element ref="ns2:g33b7c6a0b974781ab643a6f7ba71af2" minOccurs="0"/>
                <xsd:element ref="ns2:lcf76f155ced4ddcb4097134ff3c332f" minOccurs="0"/>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71d55d-c789-4661-9b95-3dc6195f55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Additional_x0020_File_x0020_Header_x0020_Info" ma:index="23" nillable="true" ma:displayName="Additional File Header Info" ma:description="Use this field to add useful information for users about this file without having to open it to view the content." ma:internalName="Additional_x0020_File_x0020_Header_x0020_Info">
      <xsd:simpleType>
        <xsd:restriction base="dms:Note">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e0cf01ad7dd6423497e9b84a5c86c70e" ma:index="27" nillable="true" ma:taxonomy="true" ma:internalName="e0cf01ad7dd6423497e9b84a5c86c70e" ma:taxonomyFieldName="Program" ma:displayName="Program" ma:default="" ma:fieldId="{e0cf01ad-7dd6-4234-97e9-b84a5c86c70e}" ma:sspId="40ebc9f0-6ce8-497b-a5d7-aeb949375202" ma:termSetId="9397c4b6-c946-48fd-8a6a-099ad54e8908" ma:anchorId="0e2db6ca-70df-41a7-86ea-308718915053" ma:open="false" ma:isKeyword="false">
      <xsd:complexType>
        <xsd:sequence>
          <xsd:element ref="pc:Terms" minOccurs="0" maxOccurs="1"/>
        </xsd:sequence>
      </xsd:complexType>
    </xsd:element>
    <xsd:element name="j35730a387284f61b19d61e874ded790" ma:index="29" nillable="true" ma:taxonomy="true" ma:internalName="j35730a387284f61b19d61e874ded790" ma:taxonomyFieldName="Document_x0020_Group" ma:displayName="Document Group" ma:default="" ma:fieldId="{335730a3-8728-4f61-b19d-61e874ded790}" ma:sspId="40ebc9f0-6ce8-497b-a5d7-aeb949375202" ma:termSetId="9397c4b6-c946-48fd-8a6a-099ad54e8908" ma:anchorId="7bb3c56f-e41a-4387-a119-31808714da7a" ma:open="false" ma:isKeyword="false">
      <xsd:complexType>
        <xsd:sequence>
          <xsd:element ref="pc:Terms" minOccurs="0" maxOccurs="1"/>
        </xsd:sequence>
      </xsd:complexType>
    </xsd:element>
    <xsd:element name="ca55f45b46a14830bbd7199c47a2be44" ma:index="31" nillable="true" ma:taxonomy="true" ma:internalName="ca55f45b46a14830bbd7199c47a2be44" ma:taxonomyFieldName="Program_x0020_Entity" ma:displayName="Program Entity" ma:default="" ma:fieldId="{ca55f45b-46a1-4830-bbd7-199c47a2be44}" ma:sspId="40ebc9f0-6ce8-497b-a5d7-aeb949375202" ma:termSetId="9397c4b6-c946-48fd-8a6a-099ad54e8908" ma:anchorId="8c97e4fa-c967-4690-bf61-0fc8e8a2cb2a" ma:open="false" ma:isKeyword="false">
      <xsd:complexType>
        <xsd:sequence>
          <xsd:element ref="pc:Terms" minOccurs="0" maxOccurs="1"/>
        </xsd:sequence>
      </xsd:complexType>
    </xsd:element>
    <xsd:element name="g33b7c6a0b974781ab643a6f7ba71af2" ma:index="33" nillable="true" ma:taxonomy="true" ma:internalName="g33b7c6a0b974781ab643a6f7ba71af2" ma:taxonomyFieldName="Original_x0020_Folder" ma:displayName="Original Folder" ma:default="" ma:fieldId="{033b7c6a-0b97-4781-ab64-3a6f7ba71af2}" ma:sspId="40ebc9f0-6ce8-497b-a5d7-aeb949375202" ma:termSetId="9397c4b6-c946-48fd-8a6a-099ad54e8908" ma:anchorId="87b7c8ff-0678-416d-9036-2ee1eec58829" ma:open="false" ma:isKeyword="false">
      <xsd:complexType>
        <xsd:sequence>
          <xsd:element ref="pc:Terms" minOccurs="0" maxOccurs="1"/>
        </xsd:sequence>
      </xsd:complexType>
    </xsd:element>
    <xsd:element name="lcf76f155ced4ddcb4097134ff3c332f" ma:index="35" nillable="true" ma:taxonomy="true" ma:internalName="lcf76f155ced4ddcb4097134ff3c332f" ma:taxonomyFieldName="MediaServiceImageTags" ma:displayName="Image Tags" ma:readOnly="false" ma:fieldId="{5cf76f15-5ced-4ddc-b409-7134ff3c332f}" ma:taxonomyMulti="true" ma:sspId="40ebc9f0-6ce8-497b-a5d7-aeb949375202" ma:termSetId="09814cd3-568e-fe90-9814-8d621ff8fb84" ma:anchorId="fba54fb3-c3e1-fe81-a776-ca4b69148c4d" ma:open="true" ma:isKeyword="false">
      <xsd:complexType>
        <xsd:sequence>
          <xsd:element ref="pc:Terms" minOccurs="0" maxOccurs="1"/>
        </xsd:sequence>
      </xsd:complexType>
    </xsd:element>
    <xsd:element name="DocumentType" ma:index="36" nillable="true" ma:displayName="Document Type" ma:format="Dropdown" ma:internalName="DocumentTyp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be9d99-3029-4e34-b5df-e831d0c37fe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ae06be-15d9-46bd-bcfe-bd38703688c6"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element name="TaxCatchAll" ma:index="25" nillable="true" ma:displayName="Taxonomy Catch All Column" ma:hidden="true" ma:list="{a339ed50-61b1-4dc8-b962-937091dda7d0}" ma:internalName="TaxCatchAll" ma:showField="CatchAllData" ma:web="05ae06be-15d9-46bd-bcfe-bd38703688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g33b7c6a0b974781ab643a6f7ba71af2 xmlns="9271d55d-c789-4661-9b95-3dc6195f5542">
      <Terms xmlns="http://schemas.microsoft.com/office/infopath/2007/PartnerControls"/>
    </g33b7c6a0b974781ab643a6f7ba71af2>
    <ca55f45b46a14830bbd7199c47a2be44 xmlns="9271d55d-c789-4661-9b95-3dc6195f5542">
      <Terms xmlns="http://schemas.microsoft.com/office/infopath/2007/PartnerControls"/>
    </ca55f45b46a14830bbd7199c47a2be44>
    <e0cf01ad7dd6423497e9b84a5c86c70e xmlns="9271d55d-c789-4661-9b95-3dc6195f5542">
      <Terms xmlns="http://schemas.microsoft.com/office/infopath/2007/PartnerControls"/>
    </e0cf01ad7dd6423497e9b84a5c86c70e>
    <Additional_x0020_File_x0020_Header_x0020_Info xmlns="9271d55d-c789-4661-9b95-3dc6195f5542" xsi:nil="true"/>
    <TaxCatchAll xmlns="05ae06be-15d9-46bd-bcfe-bd38703688c6" xsi:nil="true"/>
    <j35730a387284f61b19d61e874ded790 xmlns="9271d55d-c789-4661-9b95-3dc6195f5542">
      <Terms xmlns="http://schemas.microsoft.com/office/infopath/2007/PartnerControls"/>
    </j35730a387284f61b19d61e874ded790>
    <_dlc_DocId xmlns="05ae06be-15d9-46bd-bcfe-bd38703688c6">5456MLPZ9F5K-253731926-541268</_dlc_DocId>
    <_dlc_DocIdUrl xmlns="05ae06be-15d9-46bd-bcfe-bd38703688c6">
      <Url>https://texasrebuilds.sharepoint.com/sites/team-sites/housing/sf/_layouts/15/DocIdRedir.aspx?ID=5456MLPZ9F5K-253731926-541268</Url>
      <Description>5456MLPZ9F5K-253731926-541268</Description>
    </_dlc_DocIdUrl>
    <lcf76f155ced4ddcb4097134ff3c332f xmlns="9271d55d-c789-4661-9b95-3dc6195f5542">
      <Terms xmlns="http://schemas.microsoft.com/office/infopath/2007/PartnerControls"/>
    </lcf76f155ced4ddcb4097134ff3c332f>
    <DocumentType xmlns="9271d55d-c789-4661-9b95-3dc6195f5542">Reference</DocumentType>
    <SharedWithUsers xmlns="44be9d99-3029-4e34-b5df-e831d0c37fe9">
      <UserInfo>
        <DisplayName>Julie Trahan</DisplayName>
        <AccountId>610</AccountId>
        <AccountType/>
      </UserInfo>
      <UserInfo>
        <DisplayName>Paul Hollis</DisplayName>
        <AccountId>2493</AccountId>
        <AccountType/>
      </UserInfo>
      <UserInfo>
        <DisplayName>Maggie DeVries</DisplayName>
        <AccountId>1289</AccountId>
        <AccountType/>
      </UserInfo>
      <UserInfo>
        <DisplayName>Mark Hamlin</DisplayName>
        <AccountId>1290</AccountId>
        <AccountType/>
      </UserInfo>
      <UserInfo>
        <DisplayName>Veronica Valencia</DisplayName>
        <AccountId>5012</AccountId>
        <AccountType/>
      </UserInfo>
      <UserInfo>
        <DisplayName>Hannah Goff</DisplayName>
        <AccountId>6582</AccountId>
        <AccountType/>
      </UserInfo>
      <UserInfo>
        <DisplayName>Steffany Caller</DisplayName>
        <AccountId>965</AccountId>
        <AccountType/>
      </UserInfo>
      <UserInfo>
        <DisplayName>Amy Basham</DisplayName>
        <AccountId>617</AccountId>
        <AccountType/>
      </UserInfo>
      <UserInfo>
        <DisplayName>Nghiem Nguyen</DisplayName>
        <AccountId>2289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838B7B2-DB10-4B2E-9787-2F32ECC74828}"/>
</file>

<file path=customXml/itemProps2.xml><?xml version="1.0" encoding="utf-8"?>
<ds:datastoreItem xmlns:ds="http://schemas.openxmlformats.org/officeDocument/2006/customXml" ds:itemID="{13D47016-BF91-4251-B93E-3546E4040D1F}"/>
</file>

<file path=customXml/itemProps3.xml><?xml version="1.0" encoding="utf-8"?>
<ds:datastoreItem xmlns:ds="http://schemas.openxmlformats.org/officeDocument/2006/customXml" ds:itemID="{BAD5F5A5-1CB9-4988-AF0B-08FB7AA9A725}"/>
</file>

<file path=customXml/itemProps4.xml><?xml version="1.0" encoding="utf-8"?>
<ds:datastoreItem xmlns:ds="http://schemas.openxmlformats.org/officeDocument/2006/customXml" ds:itemID="{5A4C42F1-55D5-40A3-A4F0-96A48395D3E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Pulido, Edna</dc:creator>
  <cp:keywords/>
  <dc:description/>
  <cp:lastModifiedBy/>
  <cp:revision/>
  <dcterms:created xsi:type="dcterms:W3CDTF">2021-08-10T17:48:41Z</dcterms:created>
  <dcterms:modified xsi:type="dcterms:W3CDTF">2023-07-12T16:51:14Z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0x01010000547EF65395E5439FF04195D127056A</vt:lpwstr>
  </property>
  <property fmtid="{D5CDD505-2E9C-101B-9397-08002B2CF9AE}" pid="3" name="_dlc_DocIdItemGuid">
    <vt:lpwstr>a89e362a-5ba3-43b6-91d8-614fd95e29fd</vt:lpwstr>
  </property>
  <property fmtid="{D5CDD505-2E9C-101B-9397-08002B2CF9AE}" pid="4" name="Document Group">
    <vt:lpwstr/>
  </property>
  <property fmtid="{D5CDD505-2E9C-101B-9397-08002B2CF9AE}" pid="5" name="Program Entity">
    <vt:lpwstr/>
  </property>
  <property fmtid="{D5CDD505-2E9C-101B-9397-08002B2CF9AE}" pid="6" name="Program">
    <vt:lpwstr/>
  </property>
  <property fmtid="{D5CDD505-2E9C-101B-9397-08002B2CF9AE}" pid="7" name="Original Folder">
    <vt:lpwstr/>
  </property>
  <property fmtid="{D5CDD505-2E9C-101B-9397-08002B2CF9AE}" pid="8" name="MediaServiceImageTags">
    <vt:lpwstr/>
  </property>
</Properties>
</file>